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fileSharing readOnlyRecommended="1"/>
  <workbookPr showInkAnnotation="0" checkCompatibility="1" autoCompressPictures="0"/>
  <bookViews>
    <workbookView xWindow="240" yWindow="240" windowWidth="25360" windowHeight="135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75" i="1" l="1"/>
  <c r="I472" i="1"/>
  <c r="I471" i="1"/>
  <c r="I468" i="1"/>
  <c r="I450" i="1"/>
  <c r="I449" i="1"/>
  <c r="I426" i="1"/>
  <c r="I407" i="1"/>
  <c r="I384" i="1"/>
  <c r="I380" i="1"/>
  <c r="I352" i="1"/>
  <c r="I333" i="1"/>
  <c r="I280" i="1"/>
  <c r="I275" i="1"/>
  <c r="I271" i="1"/>
  <c r="I196" i="1"/>
  <c r="I192" i="1"/>
  <c r="I158" i="1"/>
  <c r="I125" i="1"/>
  <c r="I113" i="1"/>
  <c r="I110" i="1"/>
  <c r="I109" i="1"/>
  <c r="I99" i="1"/>
  <c r="I54" i="1"/>
  <c r="I52" i="1"/>
  <c r="I51" i="1"/>
  <c r="I35" i="1"/>
  <c r="I31" i="1"/>
</calcChain>
</file>

<file path=xl/sharedStrings.xml><?xml version="1.0" encoding="utf-8"?>
<sst xmlns="http://schemas.openxmlformats.org/spreadsheetml/2006/main" count="2526" uniqueCount="223">
  <si>
    <t>Catalog #</t>
  </si>
  <si>
    <t>Acquisition #</t>
  </si>
  <si>
    <t>Section</t>
  </si>
  <si>
    <t>Feature</t>
  </si>
  <si>
    <t>Type</t>
  </si>
  <si>
    <t>Number</t>
  </si>
  <si>
    <t>Element</t>
  </si>
  <si>
    <t>Side</t>
  </si>
  <si>
    <t>Weight (g)</t>
  </si>
  <si>
    <t>Class</t>
  </si>
  <si>
    <t>Species</t>
  </si>
  <si>
    <t>Notes</t>
  </si>
  <si>
    <t>II</t>
  </si>
  <si>
    <t>hearth</t>
  </si>
  <si>
    <t>mandible</t>
  </si>
  <si>
    <t>R</t>
  </si>
  <si>
    <t>lg mammal</t>
  </si>
  <si>
    <t>Odocoileus virginianus</t>
  </si>
  <si>
    <t>calcaneus</t>
  </si>
  <si>
    <t>frag</t>
  </si>
  <si>
    <t>fish</t>
  </si>
  <si>
    <t>thoracic vert. frag</t>
  </si>
  <si>
    <t>mammal</t>
  </si>
  <si>
    <t>rib frag</t>
  </si>
  <si>
    <t>long bone frag</t>
  </si>
  <si>
    <t>canine</t>
  </si>
  <si>
    <t>unfused epiphysis</t>
  </si>
  <si>
    <t>femural head</t>
  </si>
  <si>
    <t>med mammal</t>
  </si>
  <si>
    <t>prox</t>
  </si>
  <si>
    <t>long bone</t>
  </si>
  <si>
    <t>bird</t>
  </si>
  <si>
    <t>mallard type</t>
  </si>
  <si>
    <t>pharyngeal plate</t>
  </si>
  <si>
    <t>Aplodinotus grunniens</t>
  </si>
  <si>
    <t>otolith</t>
  </si>
  <si>
    <t>pharyngeal plates</t>
  </si>
  <si>
    <t>cleithrum</t>
  </si>
  <si>
    <t>L</t>
  </si>
  <si>
    <t>Ictalurus</t>
  </si>
  <si>
    <t>cranial</t>
  </si>
  <si>
    <t>anal spine</t>
  </si>
  <si>
    <t>frontal</t>
  </si>
  <si>
    <t>scales</t>
  </si>
  <si>
    <t>Lepisosteus</t>
  </si>
  <si>
    <t>vertebra frag</t>
  </si>
  <si>
    <t>pre-operculum</t>
  </si>
  <si>
    <t>vertebrae</t>
  </si>
  <si>
    <t>ulna</t>
  </si>
  <si>
    <t>phalanx</t>
  </si>
  <si>
    <t>burnt</t>
  </si>
  <si>
    <t>***</t>
  </si>
  <si>
    <t>reptile</t>
  </si>
  <si>
    <t>UID</t>
  </si>
  <si>
    <t>2 burnt</t>
  </si>
  <si>
    <t>garbage pit</t>
  </si>
  <si>
    <t>v. sm pcs &lt;1/4", burnt</t>
  </si>
  <si>
    <t>2 pc, burnt</t>
  </si>
  <si>
    <t>pair</t>
  </si>
  <si>
    <t>otoliths</t>
  </si>
  <si>
    <t>3 scales = 0.01g</t>
  </si>
  <si>
    <t>metatarsal frag</t>
  </si>
  <si>
    <t>Cervidae</t>
  </si>
  <si>
    <t>Cervus canadensis</t>
  </si>
  <si>
    <t>tooth frag</t>
  </si>
  <si>
    <t>CF Odocoileus virginianus</t>
  </si>
  <si>
    <t>2nd/3rd phalanx</t>
  </si>
  <si>
    <t>m2, m3</t>
  </si>
  <si>
    <t>together</t>
  </si>
  <si>
    <t>mandible frag</t>
  </si>
  <si>
    <t>ulnal ephiphysis</t>
  </si>
  <si>
    <t>distal</t>
  </si>
  <si>
    <t>tibial ephiphysis</t>
  </si>
  <si>
    <t>astragalus</t>
  </si>
  <si>
    <t>navicular cuboid</t>
  </si>
  <si>
    <t>scapula</t>
  </si>
  <si>
    <t>scapula frag</t>
  </si>
  <si>
    <t>m3</t>
  </si>
  <si>
    <t>metatarsal epiphisys</t>
  </si>
  <si>
    <t>nose</t>
  </si>
  <si>
    <t>rib</t>
  </si>
  <si>
    <t>calcaneus frag</t>
  </si>
  <si>
    <t>lg-med mammal</t>
  </si>
  <si>
    <t>Canis</t>
  </si>
  <si>
    <t>humerus</t>
  </si>
  <si>
    <t>Castor canadensis</t>
  </si>
  <si>
    <t>beaver</t>
  </si>
  <si>
    <t>incisor</t>
  </si>
  <si>
    <t>Procyon lotor</t>
  </si>
  <si>
    <t>metacarpal/tarsal</t>
  </si>
  <si>
    <t>tibia</t>
  </si>
  <si>
    <t>sternum frag</t>
  </si>
  <si>
    <t>furculum frag</t>
  </si>
  <si>
    <t>radius</t>
  </si>
  <si>
    <t>Catostomidae</t>
  </si>
  <si>
    <t>articular</t>
  </si>
  <si>
    <t>Ictalurdae</t>
  </si>
  <si>
    <t>CF channel cat</t>
  </si>
  <si>
    <t>preoperculum</t>
  </si>
  <si>
    <t>lg bird</t>
  </si>
  <si>
    <t>2nd phalanx</t>
  </si>
  <si>
    <t>juvenile</t>
  </si>
  <si>
    <t>1st phalanges</t>
  </si>
  <si>
    <t>sternabrae</t>
  </si>
  <si>
    <t>prox, robust</t>
  </si>
  <si>
    <t>tibial epiphysis</t>
  </si>
  <si>
    <t>1  gnaw/cut (7.98g)</t>
  </si>
  <si>
    <t>vertebra</t>
  </si>
  <si>
    <t>v. white</t>
  </si>
  <si>
    <t>Canis familiaris</t>
  </si>
  <si>
    <t>femur</t>
  </si>
  <si>
    <t>dental arcade</t>
  </si>
  <si>
    <t>cervical vertebra</t>
  </si>
  <si>
    <t>1st phalanx</t>
  </si>
  <si>
    <t>skull</t>
  </si>
  <si>
    <t>Ondatra zibethicus</t>
  </si>
  <si>
    <t>vert</t>
  </si>
  <si>
    <t>lg turtle</t>
  </si>
  <si>
    <t>cervical vertebrae</t>
  </si>
  <si>
    <t>thoracic vertebrae</t>
  </si>
  <si>
    <t>innominate</t>
  </si>
  <si>
    <t>1 large butcher mark</t>
  </si>
  <si>
    <t>prox, 1unfused</t>
  </si>
  <si>
    <t>2 pc</t>
  </si>
  <si>
    <t>metacarpal</t>
  </si>
  <si>
    <t>prox, one with premortem wear</t>
  </si>
  <si>
    <t>metatarsal</t>
  </si>
  <si>
    <t>distal, one with cut marks</t>
  </si>
  <si>
    <t>atlas</t>
  </si>
  <si>
    <t>1 v. robust</t>
  </si>
  <si>
    <t>innominate frag</t>
  </si>
  <si>
    <t>axis</t>
  </si>
  <si>
    <t>phalanges</t>
  </si>
  <si>
    <t>shell frag</t>
  </si>
  <si>
    <t>historic</t>
  </si>
  <si>
    <t>dentary</t>
  </si>
  <si>
    <t>Essox</t>
  </si>
  <si>
    <t>Ondatra Zibethicus</t>
  </si>
  <si>
    <t>maxilla</t>
  </si>
  <si>
    <t>patella</t>
  </si>
  <si>
    <t>special?</t>
  </si>
  <si>
    <t>weight</t>
  </si>
  <si>
    <t>m1</t>
  </si>
  <si>
    <t>m2</t>
  </si>
  <si>
    <t>p4</t>
  </si>
  <si>
    <t>p3</t>
  </si>
  <si>
    <t>p2</t>
  </si>
  <si>
    <t>incisors</t>
  </si>
  <si>
    <t>special</t>
  </si>
  <si>
    <t>3 pc</t>
  </si>
  <si>
    <t>cut on distial end btwn condyles</t>
  </si>
  <si>
    <t>baculum</t>
  </si>
  <si>
    <t>sacrum</t>
  </si>
  <si>
    <t>canine comes out</t>
  </si>
  <si>
    <t>3 pc, missing pre-mortem L p3 and R m2, m1, p4</t>
  </si>
  <si>
    <t>maxilla/mandible</t>
  </si>
  <si>
    <t>CF Castor canadensis</t>
  </si>
  <si>
    <t>ribs</t>
  </si>
  <si>
    <t>2 w/ cut marks</t>
  </si>
  <si>
    <t>1 w/ cut marks</t>
  </si>
  <si>
    <t>carpal/tarsals</t>
  </si>
  <si>
    <t>metacarpal/tarsal frag</t>
  </si>
  <si>
    <t>caudal vertebrae</t>
  </si>
  <si>
    <t>vertebrae frag</t>
  </si>
  <si>
    <t>turtle</t>
  </si>
  <si>
    <t>whole</t>
  </si>
  <si>
    <t>east end of platform</t>
  </si>
  <si>
    <t>III</t>
  </si>
  <si>
    <t>unknown</t>
  </si>
  <si>
    <t>molar</t>
  </si>
  <si>
    <t>bison/elk</t>
  </si>
  <si>
    <t>IV</t>
  </si>
  <si>
    <t>enclosure</t>
  </si>
  <si>
    <t>mallard/waterfowl</t>
  </si>
  <si>
    <t>not id-able</t>
  </si>
  <si>
    <t>sacrum frag</t>
  </si>
  <si>
    <t>lg bird - crane or swan</t>
  </si>
  <si>
    <t>because of body size "crematorium"</t>
  </si>
  <si>
    <t>2 pc, unfused, prox</t>
  </si>
  <si>
    <t>unfused</t>
  </si>
  <si>
    <t>dental arcade frag</t>
  </si>
  <si>
    <t>V</t>
  </si>
  <si>
    <t>4 pcs, burnt</t>
  </si>
  <si>
    <t>lg/med mammal</t>
  </si>
  <si>
    <t>90% complete</t>
  </si>
  <si>
    <t>gnawed</t>
  </si>
  <si>
    <t>CF Procyon lotor</t>
  </si>
  <si>
    <t>Aytha</t>
  </si>
  <si>
    <t>waterfowl</t>
  </si>
  <si>
    <t>synsacrum</t>
  </si>
  <si>
    <t>2 pc, prox</t>
  </si>
  <si>
    <t>calcified cartilage</t>
  </si>
  <si>
    <t>Trionyx?</t>
  </si>
  <si>
    <t>34-21</t>
  </si>
  <si>
    <t>Bovidae</t>
  </si>
  <si>
    <t>plastron frag</t>
  </si>
  <si>
    <t>V-A</t>
  </si>
  <si>
    <t>antler</t>
  </si>
  <si>
    <t>hole</t>
  </si>
  <si>
    <t>none</t>
  </si>
  <si>
    <t>midden</t>
  </si>
  <si>
    <t>Anas</t>
  </si>
  <si>
    <t>waterfowl sized</t>
  </si>
  <si>
    <t>cranial frag</t>
  </si>
  <si>
    <t>phalanx frag</t>
  </si>
  <si>
    <t>CF Cervus canadensis</t>
  </si>
  <si>
    <t>pm1</t>
  </si>
  <si>
    <t>calcanei</t>
  </si>
  <si>
    <t>2nd phalanges</t>
  </si>
  <si>
    <t>3rd phalanges</t>
  </si>
  <si>
    <t>2nd phalanx frag</t>
  </si>
  <si>
    <t>3rd phalanx frag</t>
  </si>
  <si>
    <t>astragali</t>
  </si>
  <si>
    <t>prox, 1 unfused</t>
  </si>
  <si>
    <t>humeri</t>
  </si>
  <si>
    <t>prox, butcher mark</t>
  </si>
  <si>
    <t>femurs</t>
  </si>
  <si>
    <t>unfused ends</t>
  </si>
  <si>
    <t>distal, one robust</t>
  </si>
  <si>
    <t>carpals</t>
  </si>
  <si>
    <t>&lt;1/4" frag</t>
  </si>
  <si>
    <t>SW pyramid</t>
  </si>
  <si>
    <t>larger than goose - crane or swan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</si>
</sst>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b/>
      <sz val="12"/>
      <color rgb="FFFF0000"/>
      <name val="Calibri"/>
      <scheme val="minor"/>
    </font>
    <font>
      <sz val="12"/>
      <name val="Calibri"/>
      <scheme val="minor"/>
    </font>
    <font>
      <sz val="12"/>
      <color rgb="FF008000"/>
      <name val="Calibri"/>
      <scheme val="minor"/>
    </font>
    <font>
      <i/>
      <sz val="12"/>
      <name val="Calibri"/>
      <scheme val="minor"/>
    </font>
    <font>
      <sz val="12"/>
      <color theme="6" tint="-0.499984740745262"/>
      <name val="Calibri"/>
      <scheme val="minor"/>
    </font>
    <font>
      <sz val="12"/>
      <color rgb="FF660066"/>
      <name val="Calibri"/>
      <scheme val="minor"/>
    </font>
    <font>
      <b/>
      <sz val="12"/>
      <color rgb="FF660066"/>
      <name val="Calibri"/>
      <scheme val="minor"/>
    </font>
    <font>
      <b/>
      <sz val="12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/>
    <xf numFmtId="2" fontId="0" fillId="0" borderId="0" xfId="0" applyNumberFormat="1"/>
    <xf numFmtId="0" fontId="2" fillId="0" borderId="0" xfId="0" applyFont="1"/>
    <xf numFmtId="0" fontId="0" fillId="0" borderId="0" xfId="0" applyFill="1"/>
    <xf numFmtId="0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 applyAlignment="1">
      <alignment horizontal="left"/>
    </xf>
    <xf numFmtId="0" fontId="0" fillId="0" borderId="0" xfId="0" applyNumberFormat="1" applyFont="1"/>
    <xf numFmtId="2" fontId="0" fillId="0" borderId="0" xfId="0" applyNumberFormat="1" applyFont="1"/>
    <xf numFmtId="0" fontId="4" fillId="0" borderId="0" xfId="0" applyFont="1" applyAlignment="1">
      <alignment horizontal="left"/>
    </xf>
    <xf numFmtId="2" fontId="4" fillId="0" borderId="0" xfId="0" applyNumberFormat="1" applyFont="1"/>
    <xf numFmtId="0" fontId="6" fillId="0" borderId="0" xfId="0" applyFont="1"/>
    <xf numFmtId="0" fontId="7" fillId="0" borderId="0" xfId="0" applyFont="1"/>
    <xf numFmtId="0" fontId="4" fillId="0" borderId="0" xfId="0" applyNumberFormat="1" applyFont="1"/>
    <xf numFmtId="0" fontId="8" fillId="0" borderId="0" xfId="0" applyFont="1"/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8"/>
  <sheetViews>
    <sheetView tabSelected="1" showRuler="0" topLeftCell="A205" workbookViewId="0">
      <selection activeCell="L234" sqref="L234"/>
    </sheetView>
  </sheetViews>
  <sheetFormatPr baseColWidth="10" defaultRowHeight="15" x14ac:dyDescent="0"/>
  <cols>
    <col min="4" max="4" width="10.83203125" style="3"/>
    <col min="6" max="6" width="4.33203125" customWidth="1"/>
    <col min="7" max="7" width="18.1640625" customWidth="1"/>
    <col min="8" max="8" width="4.83203125" style="4" bestFit="1" customWidth="1"/>
    <col min="9" max="9" width="9.6640625" customWidth="1"/>
    <col min="10" max="10" width="12.33203125" customWidth="1"/>
    <col min="11" max="11" width="22.6640625" style="6" customWidth="1"/>
    <col min="12" max="12" width="40.5" customWidth="1"/>
  </cols>
  <sheetData>
    <row r="1" spans="1:14" s="1" customForma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4">
      <c r="A2">
        <v>26956</v>
      </c>
      <c r="B2">
        <v>6948</v>
      </c>
      <c r="C2" t="s">
        <v>12</v>
      </c>
      <c r="D2" s="3">
        <v>7</v>
      </c>
      <c r="E2" t="s">
        <v>13</v>
      </c>
      <c r="F2">
        <v>1</v>
      </c>
      <c r="G2" t="s">
        <v>14</v>
      </c>
      <c r="H2" s="4" t="s">
        <v>15</v>
      </c>
      <c r="I2" s="5">
        <v>28.77</v>
      </c>
      <c r="J2" t="s">
        <v>16</v>
      </c>
      <c r="K2" s="6" t="s">
        <v>17</v>
      </c>
      <c r="N2" s="7"/>
    </row>
    <row r="3" spans="1:14">
      <c r="A3">
        <v>26956</v>
      </c>
      <c r="B3">
        <v>6948</v>
      </c>
      <c r="C3" t="s">
        <v>12</v>
      </c>
      <c r="D3" s="3">
        <v>7</v>
      </c>
      <c r="E3" t="s">
        <v>13</v>
      </c>
      <c r="F3">
        <v>1</v>
      </c>
      <c r="G3" t="s">
        <v>18</v>
      </c>
      <c r="H3" s="4" t="s">
        <v>15</v>
      </c>
      <c r="I3" s="5">
        <v>43.65</v>
      </c>
      <c r="J3" t="s">
        <v>16</v>
      </c>
      <c r="K3" s="6" t="s">
        <v>17</v>
      </c>
    </row>
    <row r="4" spans="1:14">
      <c r="A4">
        <v>27295</v>
      </c>
      <c r="B4">
        <v>6948</v>
      </c>
      <c r="C4" t="s">
        <v>12</v>
      </c>
      <c r="D4" s="3">
        <v>9</v>
      </c>
      <c r="E4" t="s">
        <v>13</v>
      </c>
      <c r="F4">
        <v>1</v>
      </c>
      <c r="G4" t="s">
        <v>19</v>
      </c>
      <c r="I4" s="5">
        <v>17.18</v>
      </c>
      <c r="J4" t="s">
        <v>20</v>
      </c>
    </row>
    <row r="5" spans="1:14">
      <c r="A5">
        <v>26958</v>
      </c>
      <c r="B5">
        <v>6948</v>
      </c>
      <c r="C5" t="s">
        <v>12</v>
      </c>
      <c r="D5" s="3">
        <v>9</v>
      </c>
      <c r="E5" t="s">
        <v>13</v>
      </c>
      <c r="F5">
        <v>1</v>
      </c>
      <c r="G5" t="s">
        <v>21</v>
      </c>
      <c r="I5" s="5">
        <v>6.09</v>
      </c>
      <c r="J5" t="s">
        <v>22</v>
      </c>
    </row>
    <row r="6" spans="1:14">
      <c r="A6">
        <v>26958</v>
      </c>
      <c r="B6">
        <v>6948</v>
      </c>
      <c r="C6" t="s">
        <v>12</v>
      </c>
      <c r="D6" s="3">
        <v>9</v>
      </c>
      <c r="E6" t="s">
        <v>13</v>
      </c>
      <c r="F6">
        <v>1</v>
      </c>
      <c r="G6" t="s">
        <v>23</v>
      </c>
      <c r="I6" s="5">
        <v>7.71</v>
      </c>
      <c r="J6" t="s">
        <v>22</v>
      </c>
    </row>
    <row r="7" spans="1:14">
      <c r="A7">
        <v>26958</v>
      </c>
      <c r="B7">
        <v>6948</v>
      </c>
      <c r="C7" t="s">
        <v>12</v>
      </c>
      <c r="D7" s="3">
        <v>9</v>
      </c>
      <c r="E7" t="s">
        <v>13</v>
      </c>
      <c r="F7">
        <v>1</v>
      </c>
      <c r="G7" t="s">
        <v>24</v>
      </c>
      <c r="I7" s="5">
        <v>3.9</v>
      </c>
      <c r="J7" t="s">
        <v>22</v>
      </c>
    </row>
    <row r="8" spans="1:14">
      <c r="A8">
        <v>26958</v>
      </c>
      <c r="B8">
        <v>6948</v>
      </c>
      <c r="C8" t="s">
        <v>12</v>
      </c>
      <c r="D8" s="3">
        <v>9</v>
      </c>
      <c r="E8" t="s">
        <v>13</v>
      </c>
      <c r="F8">
        <v>1</v>
      </c>
      <c r="G8" t="s">
        <v>23</v>
      </c>
      <c r="I8" s="5">
        <v>3.89</v>
      </c>
      <c r="J8" t="s">
        <v>22</v>
      </c>
    </row>
    <row r="9" spans="1:14">
      <c r="A9">
        <v>26958</v>
      </c>
      <c r="B9">
        <v>6948</v>
      </c>
      <c r="C9" t="s">
        <v>12</v>
      </c>
      <c r="D9" s="3">
        <v>9</v>
      </c>
      <c r="E9" t="s">
        <v>13</v>
      </c>
      <c r="F9">
        <v>1</v>
      </c>
      <c r="G9" t="s">
        <v>25</v>
      </c>
      <c r="I9" s="5">
        <v>2.39</v>
      </c>
      <c r="J9" t="s">
        <v>22</v>
      </c>
    </row>
    <row r="10" spans="1:14">
      <c r="A10">
        <v>26958</v>
      </c>
      <c r="B10">
        <v>6948</v>
      </c>
      <c r="C10" t="s">
        <v>12</v>
      </c>
      <c r="D10" s="3">
        <v>9</v>
      </c>
      <c r="E10" t="s">
        <v>13</v>
      </c>
      <c r="F10">
        <v>1</v>
      </c>
      <c r="G10" t="s">
        <v>23</v>
      </c>
      <c r="I10" s="5">
        <v>1.1399999999999999</v>
      </c>
      <c r="J10" t="s">
        <v>22</v>
      </c>
    </row>
    <row r="11" spans="1:14">
      <c r="A11">
        <v>26958</v>
      </c>
      <c r="B11">
        <v>6948</v>
      </c>
      <c r="C11" t="s">
        <v>12</v>
      </c>
      <c r="D11" s="3">
        <v>9</v>
      </c>
      <c r="E11" t="s">
        <v>13</v>
      </c>
      <c r="F11">
        <v>1</v>
      </c>
      <c r="G11" t="s">
        <v>26</v>
      </c>
      <c r="I11" s="5">
        <v>0.8</v>
      </c>
      <c r="J11" t="s">
        <v>22</v>
      </c>
    </row>
    <row r="12" spans="1:14">
      <c r="A12">
        <v>26958</v>
      </c>
      <c r="B12">
        <v>6948</v>
      </c>
      <c r="C12" t="s">
        <v>12</v>
      </c>
      <c r="D12" s="3">
        <v>9</v>
      </c>
      <c r="E12" t="s">
        <v>13</v>
      </c>
      <c r="F12">
        <v>1</v>
      </c>
      <c r="G12" t="s">
        <v>27</v>
      </c>
      <c r="I12" s="5">
        <v>3.22</v>
      </c>
      <c r="J12" t="s">
        <v>28</v>
      </c>
      <c r="L12" t="s">
        <v>29</v>
      </c>
    </row>
    <row r="13" spans="1:14">
      <c r="A13">
        <v>27067</v>
      </c>
      <c r="B13">
        <v>6948</v>
      </c>
      <c r="C13" t="s">
        <v>12</v>
      </c>
      <c r="D13" s="3">
        <v>12</v>
      </c>
      <c r="E13" t="s">
        <v>13</v>
      </c>
      <c r="F13" s="8">
        <v>1</v>
      </c>
      <c r="G13" t="s">
        <v>30</v>
      </c>
      <c r="I13" s="5">
        <v>0.93</v>
      </c>
      <c r="J13" t="s">
        <v>31</v>
      </c>
      <c r="L13" t="s">
        <v>32</v>
      </c>
    </row>
    <row r="14" spans="1:14">
      <c r="A14">
        <v>27066</v>
      </c>
      <c r="B14">
        <v>6948</v>
      </c>
      <c r="C14" t="s">
        <v>12</v>
      </c>
      <c r="D14" s="3">
        <v>12</v>
      </c>
      <c r="E14" t="s">
        <v>13</v>
      </c>
      <c r="F14">
        <v>1</v>
      </c>
      <c r="G14" t="s">
        <v>33</v>
      </c>
      <c r="H14" s="4" t="s">
        <v>15</v>
      </c>
      <c r="I14" s="5">
        <v>1.61</v>
      </c>
      <c r="J14" t="s">
        <v>20</v>
      </c>
      <c r="K14" s="6" t="s">
        <v>34</v>
      </c>
    </row>
    <row r="15" spans="1:14">
      <c r="A15">
        <v>27066</v>
      </c>
      <c r="B15">
        <v>6948</v>
      </c>
      <c r="C15" t="s">
        <v>12</v>
      </c>
      <c r="D15" s="3">
        <v>12</v>
      </c>
      <c r="E15" t="s">
        <v>13</v>
      </c>
      <c r="F15">
        <v>1</v>
      </c>
      <c r="G15" t="s">
        <v>35</v>
      </c>
      <c r="I15" s="5">
        <v>2.34</v>
      </c>
      <c r="J15" t="s">
        <v>20</v>
      </c>
      <c r="K15" s="6" t="s">
        <v>34</v>
      </c>
    </row>
    <row r="16" spans="1:14">
      <c r="A16">
        <v>27066</v>
      </c>
      <c r="B16">
        <v>6948</v>
      </c>
      <c r="C16" t="s">
        <v>12</v>
      </c>
      <c r="D16" s="3">
        <v>12</v>
      </c>
      <c r="E16" t="s">
        <v>13</v>
      </c>
      <c r="F16">
        <v>1</v>
      </c>
      <c r="G16" t="s">
        <v>33</v>
      </c>
      <c r="H16" s="4" t="s">
        <v>15</v>
      </c>
      <c r="I16" s="5">
        <v>1.1100000000000001</v>
      </c>
      <c r="J16" t="s">
        <v>20</v>
      </c>
      <c r="K16" s="6" t="s">
        <v>34</v>
      </c>
    </row>
    <row r="17" spans="1:15">
      <c r="A17">
        <v>27066</v>
      </c>
      <c r="B17">
        <v>6948</v>
      </c>
      <c r="C17" t="s">
        <v>12</v>
      </c>
      <c r="D17" s="3">
        <v>12</v>
      </c>
      <c r="E17" t="s">
        <v>13</v>
      </c>
      <c r="F17" s="8">
        <v>1</v>
      </c>
      <c r="G17" t="s">
        <v>35</v>
      </c>
      <c r="I17" s="5">
        <v>2.33</v>
      </c>
      <c r="J17" t="s">
        <v>20</v>
      </c>
      <c r="K17" s="6" t="s">
        <v>34</v>
      </c>
    </row>
    <row r="18" spans="1:15">
      <c r="A18">
        <v>27066</v>
      </c>
      <c r="B18">
        <v>6948</v>
      </c>
      <c r="C18" t="s">
        <v>12</v>
      </c>
      <c r="D18" s="3">
        <v>12</v>
      </c>
      <c r="E18" t="s">
        <v>13</v>
      </c>
      <c r="F18" s="8">
        <v>2</v>
      </c>
      <c r="G18" t="s">
        <v>36</v>
      </c>
      <c r="I18" s="5">
        <v>2.72</v>
      </c>
      <c r="J18" t="s">
        <v>20</v>
      </c>
      <c r="K18" s="6" t="s">
        <v>34</v>
      </c>
    </row>
    <row r="19" spans="1:15">
      <c r="A19">
        <v>27066</v>
      </c>
      <c r="B19">
        <v>6948</v>
      </c>
      <c r="C19" t="s">
        <v>12</v>
      </c>
      <c r="D19" s="3">
        <v>12</v>
      </c>
      <c r="E19" t="s">
        <v>13</v>
      </c>
      <c r="F19">
        <v>1</v>
      </c>
      <c r="G19" t="s">
        <v>37</v>
      </c>
      <c r="H19" s="4" t="s">
        <v>38</v>
      </c>
      <c r="I19" s="5">
        <v>0.7</v>
      </c>
      <c r="J19" t="s">
        <v>20</v>
      </c>
      <c r="K19" s="6" t="s">
        <v>39</v>
      </c>
    </row>
    <row r="20" spans="1:15">
      <c r="A20">
        <v>27066</v>
      </c>
      <c r="B20">
        <v>6948</v>
      </c>
      <c r="C20" t="s">
        <v>12</v>
      </c>
      <c r="D20" s="3">
        <v>12</v>
      </c>
      <c r="E20" t="s">
        <v>13</v>
      </c>
      <c r="F20">
        <v>1</v>
      </c>
      <c r="G20" t="s">
        <v>40</v>
      </c>
      <c r="I20" s="5">
        <v>2.73</v>
      </c>
      <c r="J20" t="s">
        <v>20</v>
      </c>
      <c r="K20" s="6" t="s">
        <v>39</v>
      </c>
    </row>
    <row r="21" spans="1:15">
      <c r="A21">
        <v>27066</v>
      </c>
      <c r="B21">
        <v>6948</v>
      </c>
      <c r="C21" t="s">
        <v>12</v>
      </c>
      <c r="D21" s="3">
        <v>12</v>
      </c>
      <c r="E21" t="s">
        <v>13</v>
      </c>
      <c r="F21">
        <v>1</v>
      </c>
      <c r="G21" t="s">
        <v>41</v>
      </c>
      <c r="I21" s="5">
        <v>0.36</v>
      </c>
      <c r="J21" t="s">
        <v>20</v>
      </c>
      <c r="K21" s="6" t="s">
        <v>39</v>
      </c>
    </row>
    <row r="22" spans="1:15">
      <c r="A22">
        <v>27066</v>
      </c>
      <c r="B22">
        <v>6948</v>
      </c>
      <c r="C22" t="s">
        <v>12</v>
      </c>
      <c r="D22" s="3">
        <v>12</v>
      </c>
      <c r="E22" t="s">
        <v>13</v>
      </c>
      <c r="F22">
        <v>1</v>
      </c>
      <c r="G22" t="s">
        <v>42</v>
      </c>
      <c r="I22" s="5">
        <v>2.48</v>
      </c>
      <c r="J22" t="s">
        <v>20</v>
      </c>
      <c r="K22" s="6" t="s">
        <v>39</v>
      </c>
    </row>
    <row r="23" spans="1:15">
      <c r="A23">
        <v>27021</v>
      </c>
      <c r="B23">
        <v>6948</v>
      </c>
      <c r="C23" t="s">
        <v>12</v>
      </c>
      <c r="D23" s="3">
        <v>12</v>
      </c>
      <c r="E23" t="s">
        <v>13</v>
      </c>
      <c r="F23">
        <v>60</v>
      </c>
      <c r="G23" t="s">
        <v>43</v>
      </c>
      <c r="I23" s="5">
        <v>8.19</v>
      </c>
      <c r="J23" t="s">
        <v>20</v>
      </c>
      <c r="K23" s="6" t="s">
        <v>44</v>
      </c>
    </row>
    <row r="24" spans="1:15">
      <c r="A24">
        <v>27021</v>
      </c>
      <c r="B24">
        <v>6948</v>
      </c>
      <c r="C24" t="s">
        <v>12</v>
      </c>
      <c r="D24" s="3">
        <v>12</v>
      </c>
      <c r="E24" t="s">
        <v>13</v>
      </c>
      <c r="F24">
        <v>1</v>
      </c>
      <c r="G24" t="s">
        <v>41</v>
      </c>
      <c r="I24" s="5">
        <v>0.15</v>
      </c>
      <c r="J24" t="s">
        <v>20</v>
      </c>
    </row>
    <row r="25" spans="1:15">
      <c r="A25">
        <v>27021</v>
      </c>
      <c r="B25">
        <v>6948</v>
      </c>
      <c r="C25" t="s">
        <v>12</v>
      </c>
      <c r="D25" s="3">
        <v>12</v>
      </c>
      <c r="E25" t="s">
        <v>13</v>
      </c>
      <c r="F25">
        <v>1</v>
      </c>
      <c r="G25" t="s">
        <v>45</v>
      </c>
      <c r="I25" s="5">
        <v>0.12</v>
      </c>
      <c r="J25" t="s">
        <v>20</v>
      </c>
    </row>
    <row r="26" spans="1:15">
      <c r="A26">
        <v>27021</v>
      </c>
      <c r="B26">
        <v>6948</v>
      </c>
      <c r="C26" t="s">
        <v>12</v>
      </c>
      <c r="D26" s="3">
        <v>12</v>
      </c>
      <c r="E26" t="s">
        <v>13</v>
      </c>
      <c r="F26">
        <v>3</v>
      </c>
      <c r="G26" t="s">
        <v>19</v>
      </c>
      <c r="I26" s="5">
        <v>0.15</v>
      </c>
      <c r="J26" t="s">
        <v>20</v>
      </c>
      <c r="M26" s="7"/>
      <c r="N26" s="7"/>
      <c r="O26" s="7"/>
    </row>
    <row r="27" spans="1:15">
      <c r="A27">
        <v>27021</v>
      </c>
      <c r="B27">
        <v>6948</v>
      </c>
      <c r="C27" t="s">
        <v>12</v>
      </c>
      <c r="D27" s="3">
        <v>12</v>
      </c>
      <c r="E27" t="s">
        <v>13</v>
      </c>
      <c r="F27">
        <v>1</v>
      </c>
      <c r="G27" t="s">
        <v>46</v>
      </c>
      <c r="I27" s="5">
        <v>0.27</v>
      </c>
      <c r="J27" t="s">
        <v>20</v>
      </c>
      <c r="M27" s="7"/>
      <c r="N27" s="7"/>
      <c r="O27" s="7"/>
    </row>
    <row r="28" spans="1:15">
      <c r="A28">
        <v>27021</v>
      </c>
      <c r="B28">
        <v>6948</v>
      </c>
      <c r="C28" t="s">
        <v>12</v>
      </c>
      <c r="D28" s="3">
        <v>12</v>
      </c>
      <c r="E28" t="s">
        <v>13</v>
      </c>
      <c r="F28">
        <v>4</v>
      </c>
      <c r="G28" t="s">
        <v>43</v>
      </c>
      <c r="I28" s="5">
        <v>0.3</v>
      </c>
      <c r="J28" t="s">
        <v>20</v>
      </c>
      <c r="M28" s="7"/>
      <c r="N28" s="7"/>
      <c r="O28" s="7"/>
    </row>
    <row r="29" spans="1:15">
      <c r="A29">
        <v>27066</v>
      </c>
      <c r="B29">
        <v>6948</v>
      </c>
      <c r="C29" t="s">
        <v>12</v>
      </c>
      <c r="D29" s="3">
        <v>12</v>
      </c>
      <c r="E29" t="s">
        <v>13</v>
      </c>
      <c r="F29">
        <v>55</v>
      </c>
      <c r="G29" t="s">
        <v>20</v>
      </c>
      <c r="I29" s="5">
        <v>73.06</v>
      </c>
      <c r="J29" t="s">
        <v>20</v>
      </c>
      <c r="M29" s="7"/>
      <c r="N29" s="7"/>
      <c r="O29" s="7"/>
    </row>
    <row r="30" spans="1:15">
      <c r="A30">
        <v>27066</v>
      </c>
      <c r="B30">
        <v>6948</v>
      </c>
      <c r="C30" t="s">
        <v>12</v>
      </c>
      <c r="D30" s="3">
        <v>12</v>
      </c>
      <c r="E30" t="s">
        <v>13</v>
      </c>
      <c r="F30" s="8">
        <v>21</v>
      </c>
      <c r="G30" t="s">
        <v>47</v>
      </c>
      <c r="I30" s="5">
        <v>39.53</v>
      </c>
      <c r="J30" t="s">
        <v>20</v>
      </c>
      <c r="M30" s="7"/>
      <c r="N30" s="7"/>
      <c r="O30" s="7"/>
    </row>
    <row r="31" spans="1:15">
      <c r="A31">
        <v>27066</v>
      </c>
      <c r="B31">
        <v>6948</v>
      </c>
      <c r="C31" t="s">
        <v>12</v>
      </c>
      <c r="D31" s="3">
        <v>12</v>
      </c>
      <c r="E31" t="s">
        <v>13</v>
      </c>
      <c r="F31" s="8">
        <v>43</v>
      </c>
      <c r="G31" t="s">
        <v>40</v>
      </c>
      <c r="I31" s="5">
        <f>40.7-1.07</f>
        <v>39.630000000000003</v>
      </c>
      <c r="J31" t="s">
        <v>20</v>
      </c>
    </row>
    <row r="32" spans="1:15">
      <c r="A32">
        <v>27067</v>
      </c>
      <c r="B32">
        <v>6948</v>
      </c>
      <c r="C32" t="s">
        <v>12</v>
      </c>
      <c r="D32" s="3">
        <v>12</v>
      </c>
      <c r="E32" t="s">
        <v>13</v>
      </c>
      <c r="F32" s="8">
        <v>1</v>
      </c>
      <c r="G32" t="s">
        <v>48</v>
      </c>
      <c r="H32" s="4" t="s">
        <v>38</v>
      </c>
      <c r="I32" s="5">
        <v>8.59</v>
      </c>
      <c r="J32" t="s">
        <v>16</v>
      </c>
      <c r="K32" s="6" t="s">
        <v>17</v>
      </c>
      <c r="L32" t="s">
        <v>29</v>
      </c>
    </row>
    <row r="33" spans="1:15">
      <c r="A33">
        <v>27067</v>
      </c>
      <c r="B33">
        <v>6948</v>
      </c>
      <c r="C33" t="s">
        <v>12</v>
      </c>
      <c r="D33" s="3">
        <v>12</v>
      </c>
      <c r="E33" t="s">
        <v>13</v>
      </c>
      <c r="F33" s="8">
        <v>1</v>
      </c>
      <c r="G33" t="s">
        <v>49</v>
      </c>
      <c r="I33" s="5">
        <v>2.5</v>
      </c>
      <c r="J33" t="s">
        <v>16</v>
      </c>
      <c r="K33" s="6" t="s">
        <v>17</v>
      </c>
      <c r="L33" t="s">
        <v>50</v>
      </c>
    </row>
    <row r="34" spans="1:15">
      <c r="A34">
        <v>27067</v>
      </c>
      <c r="B34">
        <v>6948</v>
      </c>
      <c r="C34" t="s">
        <v>12</v>
      </c>
      <c r="D34" s="3">
        <v>12</v>
      </c>
      <c r="E34" t="s">
        <v>13</v>
      </c>
      <c r="F34" s="8">
        <v>6</v>
      </c>
      <c r="G34" t="s">
        <v>45</v>
      </c>
      <c r="I34" s="5">
        <v>74.290000000000006</v>
      </c>
      <c r="J34" t="s">
        <v>16</v>
      </c>
    </row>
    <row r="35" spans="1:15">
      <c r="A35">
        <v>27067</v>
      </c>
      <c r="B35">
        <v>6948</v>
      </c>
      <c r="C35" t="s">
        <v>12</v>
      </c>
      <c r="D35" s="3">
        <v>12</v>
      </c>
      <c r="E35" t="s">
        <v>13</v>
      </c>
      <c r="F35" s="8">
        <v>6</v>
      </c>
      <c r="G35" t="s">
        <v>19</v>
      </c>
      <c r="I35">
        <f>53.32-8.59-2.5</f>
        <v>42.230000000000004</v>
      </c>
      <c r="J35" t="s">
        <v>16</v>
      </c>
    </row>
    <row r="36" spans="1:15">
      <c r="A36">
        <v>27021</v>
      </c>
      <c r="B36">
        <v>6948</v>
      </c>
      <c r="C36" t="s">
        <v>12</v>
      </c>
      <c r="D36" s="3">
        <v>12</v>
      </c>
      <c r="E36" t="s">
        <v>13</v>
      </c>
      <c r="F36">
        <v>1</v>
      </c>
      <c r="G36" t="s">
        <v>19</v>
      </c>
      <c r="I36" s="5">
        <v>4.3099999999999996</v>
      </c>
      <c r="J36" t="s">
        <v>22</v>
      </c>
    </row>
    <row r="37" spans="1:15">
      <c r="A37">
        <v>27066</v>
      </c>
      <c r="B37">
        <v>6948</v>
      </c>
      <c r="C37" t="s">
        <v>12</v>
      </c>
      <c r="D37" s="3">
        <v>12</v>
      </c>
      <c r="E37" t="s">
        <v>13</v>
      </c>
      <c r="F37" s="8">
        <v>1</v>
      </c>
      <c r="G37" t="s">
        <v>19</v>
      </c>
      <c r="I37" s="5">
        <v>1.07</v>
      </c>
      <c r="J37" t="s">
        <v>22</v>
      </c>
    </row>
    <row r="38" spans="1:15">
      <c r="A38">
        <v>27067</v>
      </c>
      <c r="B38">
        <v>6948</v>
      </c>
      <c r="C38" t="s">
        <v>12</v>
      </c>
      <c r="D38" s="3">
        <v>12</v>
      </c>
      <c r="E38" t="s">
        <v>13</v>
      </c>
      <c r="F38" s="8">
        <v>2</v>
      </c>
      <c r="G38" t="s">
        <v>19</v>
      </c>
      <c r="I38" s="5">
        <v>5.82</v>
      </c>
      <c r="J38" t="s">
        <v>22</v>
      </c>
      <c r="L38" t="s">
        <v>50</v>
      </c>
    </row>
    <row r="39" spans="1:15" s="1" customFormat="1">
      <c r="A39">
        <v>27067</v>
      </c>
      <c r="B39">
        <v>6948</v>
      </c>
      <c r="C39" t="s">
        <v>12</v>
      </c>
      <c r="D39" s="3">
        <v>12</v>
      </c>
      <c r="E39" t="s">
        <v>13</v>
      </c>
      <c r="F39" s="8">
        <v>1</v>
      </c>
      <c r="G39" t="s">
        <v>51</v>
      </c>
      <c r="H39" s="4"/>
      <c r="I39" s="5">
        <v>1.92</v>
      </c>
      <c r="J39" t="s">
        <v>52</v>
      </c>
      <c r="K39" s="6"/>
      <c r="L39"/>
      <c r="O39"/>
    </row>
    <row r="40" spans="1:15">
      <c r="A40">
        <v>27067</v>
      </c>
      <c r="B40">
        <v>6948</v>
      </c>
      <c r="C40" t="s">
        <v>12</v>
      </c>
      <c r="D40" s="3">
        <v>12</v>
      </c>
      <c r="E40" t="s">
        <v>13</v>
      </c>
      <c r="F40" s="8">
        <v>3</v>
      </c>
      <c r="G40" t="s">
        <v>19</v>
      </c>
      <c r="I40" s="5">
        <v>1.5</v>
      </c>
      <c r="J40" t="s">
        <v>53</v>
      </c>
      <c r="L40" t="s">
        <v>54</v>
      </c>
    </row>
    <row r="41" spans="1:15">
      <c r="A41">
        <v>27198</v>
      </c>
      <c r="B41">
        <v>6948</v>
      </c>
      <c r="C41" t="s">
        <v>12</v>
      </c>
      <c r="D41" s="3">
        <v>14</v>
      </c>
      <c r="E41" t="s">
        <v>55</v>
      </c>
      <c r="F41">
        <v>1</v>
      </c>
      <c r="G41" t="s">
        <v>23</v>
      </c>
      <c r="I41" s="5">
        <v>1.87</v>
      </c>
      <c r="J41" t="s">
        <v>22</v>
      </c>
    </row>
    <row r="42" spans="1:15">
      <c r="A42">
        <v>27198</v>
      </c>
      <c r="B42">
        <v>6948</v>
      </c>
      <c r="C42" t="s">
        <v>12</v>
      </c>
      <c r="D42" s="3">
        <v>14</v>
      </c>
      <c r="E42" t="s">
        <v>55</v>
      </c>
      <c r="F42">
        <v>1</v>
      </c>
      <c r="G42" t="s">
        <v>24</v>
      </c>
      <c r="I42" s="5">
        <v>2.97</v>
      </c>
      <c r="J42" t="s">
        <v>22</v>
      </c>
    </row>
    <row r="43" spans="1:15">
      <c r="A43">
        <v>27198</v>
      </c>
      <c r="B43">
        <v>6948</v>
      </c>
      <c r="C43" t="s">
        <v>12</v>
      </c>
      <c r="D43" s="3">
        <v>14</v>
      </c>
      <c r="E43" t="s">
        <v>55</v>
      </c>
      <c r="G43" t="s">
        <v>19</v>
      </c>
      <c r="I43" s="5">
        <v>0.42</v>
      </c>
      <c r="J43" t="s">
        <v>53</v>
      </c>
      <c r="L43" t="s">
        <v>56</v>
      </c>
    </row>
    <row r="44" spans="1:15">
      <c r="A44">
        <v>26959</v>
      </c>
      <c r="B44">
        <v>6948</v>
      </c>
      <c r="C44" t="s">
        <v>12</v>
      </c>
      <c r="D44" s="3">
        <v>15</v>
      </c>
      <c r="E44" t="s">
        <v>55</v>
      </c>
      <c r="F44" s="8">
        <v>3</v>
      </c>
      <c r="G44" t="s">
        <v>19</v>
      </c>
      <c r="I44" s="5">
        <v>3.06</v>
      </c>
      <c r="J44" t="s">
        <v>31</v>
      </c>
    </row>
    <row r="45" spans="1:15">
      <c r="A45">
        <v>26972</v>
      </c>
      <c r="B45">
        <v>6948</v>
      </c>
      <c r="C45" t="s">
        <v>12</v>
      </c>
      <c r="D45" s="3">
        <v>15</v>
      </c>
      <c r="E45" t="s">
        <v>55</v>
      </c>
      <c r="F45" s="8">
        <v>4</v>
      </c>
      <c r="G45" t="s">
        <v>19</v>
      </c>
      <c r="I45" s="5">
        <v>2.7</v>
      </c>
      <c r="J45" t="s">
        <v>31</v>
      </c>
    </row>
    <row r="46" spans="1:15">
      <c r="A46">
        <v>26972</v>
      </c>
      <c r="B46">
        <v>6948</v>
      </c>
      <c r="C46" t="s">
        <v>12</v>
      </c>
      <c r="D46" s="3">
        <v>15</v>
      </c>
      <c r="E46" t="s">
        <v>55</v>
      </c>
      <c r="F46" s="8">
        <v>1</v>
      </c>
      <c r="G46" t="s">
        <v>19</v>
      </c>
      <c r="I46" s="5">
        <v>0.32</v>
      </c>
      <c r="J46" t="s">
        <v>31</v>
      </c>
      <c r="L46" t="s">
        <v>57</v>
      </c>
    </row>
    <row r="47" spans="1:15">
      <c r="A47">
        <v>26972</v>
      </c>
      <c r="B47">
        <v>6948</v>
      </c>
      <c r="C47" t="s">
        <v>12</v>
      </c>
      <c r="D47" s="3">
        <v>15</v>
      </c>
      <c r="E47" t="s">
        <v>55</v>
      </c>
      <c r="F47" s="8">
        <v>2</v>
      </c>
      <c r="G47" t="s">
        <v>33</v>
      </c>
      <c r="H47" s="4" t="s">
        <v>58</v>
      </c>
      <c r="I47" s="5">
        <v>3.7</v>
      </c>
      <c r="J47" t="s">
        <v>20</v>
      </c>
      <c r="K47" s="6" t="s">
        <v>34</v>
      </c>
    </row>
    <row r="48" spans="1:15">
      <c r="A48">
        <v>26972</v>
      </c>
      <c r="B48">
        <v>6948</v>
      </c>
      <c r="C48" t="s">
        <v>12</v>
      </c>
      <c r="D48" s="3">
        <v>15</v>
      </c>
      <c r="E48" t="s">
        <v>55</v>
      </c>
      <c r="F48" s="8">
        <v>2</v>
      </c>
      <c r="G48" t="s">
        <v>59</v>
      </c>
      <c r="H48" s="4" t="s">
        <v>58</v>
      </c>
      <c r="I48" s="5">
        <v>6.36</v>
      </c>
      <c r="J48" t="s">
        <v>20</v>
      </c>
      <c r="K48" s="6" t="s">
        <v>34</v>
      </c>
    </row>
    <row r="49" spans="1:15">
      <c r="A49">
        <v>26972</v>
      </c>
      <c r="B49">
        <v>6948</v>
      </c>
      <c r="C49" t="s">
        <v>12</v>
      </c>
      <c r="D49" s="3">
        <v>15</v>
      </c>
      <c r="E49" t="s">
        <v>55</v>
      </c>
      <c r="F49" s="8">
        <v>2</v>
      </c>
      <c r="G49" t="s">
        <v>37</v>
      </c>
      <c r="I49" s="5"/>
      <c r="J49" t="s">
        <v>20</v>
      </c>
      <c r="K49" s="6" t="s">
        <v>39</v>
      </c>
    </row>
    <row r="50" spans="1:15">
      <c r="A50">
        <v>26959</v>
      </c>
      <c r="B50">
        <v>6948</v>
      </c>
      <c r="C50" t="s">
        <v>12</v>
      </c>
      <c r="D50" s="3">
        <v>15</v>
      </c>
      <c r="E50" t="s">
        <v>55</v>
      </c>
      <c r="F50" s="8">
        <v>4</v>
      </c>
      <c r="G50" t="s">
        <v>40</v>
      </c>
      <c r="I50" s="5">
        <v>11.44</v>
      </c>
      <c r="J50" t="s">
        <v>20</v>
      </c>
    </row>
    <row r="51" spans="1:15">
      <c r="A51">
        <v>26972</v>
      </c>
      <c r="B51">
        <v>6948</v>
      </c>
      <c r="C51" t="s">
        <v>12</v>
      </c>
      <c r="D51" s="3">
        <v>15</v>
      </c>
      <c r="E51" t="s">
        <v>55</v>
      </c>
      <c r="F51" s="8">
        <v>31</v>
      </c>
      <c r="G51" t="s">
        <v>40</v>
      </c>
      <c r="I51" s="5">
        <f>19.45-2.28-2.16</f>
        <v>15.009999999999998</v>
      </c>
      <c r="J51" t="s">
        <v>20</v>
      </c>
      <c r="N51" s="9"/>
    </row>
    <row r="52" spans="1:15">
      <c r="A52">
        <v>26974</v>
      </c>
      <c r="B52">
        <v>6948</v>
      </c>
      <c r="C52" t="s">
        <v>12</v>
      </c>
      <c r="D52" s="3">
        <v>15</v>
      </c>
      <c r="E52" t="s">
        <v>55</v>
      </c>
      <c r="F52" s="8"/>
      <c r="G52" t="s">
        <v>43</v>
      </c>
      <c r="I52" s="5">
        <f>0.32+0.42</f>
        <v>0.74</v>
      </c>
      <c r="J52" t="s">
        <v>20</v>
      </c>
      <c r="L52" t="s">
        <v>60</v>
      </c>
    </row>
    <row r="53" spans="1:15">
      <c r="A53">
        <v>26959</v>
      </c>
      <c r="B53">
        <v>6948</v>
      </c>
      <c r="C53" t="s">
        <v>12</v>
      </c>
      <c r="D53" s="3">
        <v>15</v>
      </c>
      <c r="E53" t="s">
        <v>55</v>
      </c>
      <c r="F53" s="8">
        <v>1</v>
      </c>
      <c r="G53" t="s">
        <v>61</v>
      </c>
      <c r="I53" s="5">
        <v>15.37</v>
      </c>
      <c r="J53" t="s">
        <v>16</v>
      </c>
      <c r="K53" s="4" t="s">
        <v>62</v>
      </c>
    </row>
    <row r="54" spans="1:15">
      <c r="A54">
        <v>26972</v>
      </c>
      <c r="B54">
        <v>6948</v>
      </c>
      <c r="C54" t="s">
        <v>12</v>
      </c>
      <c r="D54" s="3">
        <v>15</v>
      </c>
      <c r="E54" t="s">
        <v>55</v>
      </c>
      <c r="F54" s="8">
        <v>6</v>
      </c>
      <c r="G54" t="s">
        <v>61</v>
      </c>
      <c r="I54" s="5">
        <f>27.02+5.14</f>
        <v>32.159999999999997</v>
      </c>
      <c r="J54" t="s">
        <v>16</v>
      </c>
      <c r="K54" s="4" t="s">
        <v>62</v>
      </c>
    </row>
    <row r="55" spans="1:15">
      <c r="A55">
        <v>26959</v>
      </c>
      <c r="B55">
        <v>6948</v>
      </c>
      <c r="C55" t="s">
        <v>12</v>
      </c>
      <c r="D55" s="3">
        <v>15</v>
      </c>
      <c r="E55" t="s">
        <v>55</v>
      </c>
      <c r="F55" s="8">
        <v>1</v>
      </c>
      <c r="G55" t="s">
        <v>18</v>
      </c>
      <c r="H55" s="4" t="s">
        <v>15</v>
      </c>
      <c r="I55" s="5">
        <v>49.7</v>
      </c>
      <c r="J55" t="s">
        <v>16</v>
      </c>
      <c r="K55" s="6" t="s">
        <v>63</v>
      </c>
    </row>
    <row r="56" spans="1:15">
      <c r="A56">
        <v>26959</v>
      </c>
      <c r="B56">
        <v>6948</v>
      </c>
      <c r="C56" t="s">
        <v>12</v>
      </c>
      <c r="D56" s="3">
        <v>15</v>
      </c>
      <c r="E56" t="s">
        <v>55</v>
      </c>
      <c r="F56" s="8">
        <v>3</v>
      </c>
      <c r="G56" t="s">
        <v>64</v>
      </c>
      <c r="I56" s="5">
        <v>1.08</v>
      </c>
      <c r="J56" t="s">
        <v>16</v>
      </c>
      <c r="K56" s="6" t="s">
        <v>65</v>
      </c>
    </row>
    <row r="57" spans="1:15">
      <c r="A57">
        <v>26959</v>
      </c>
      <c r="B57">
        <v>6948</v>
      </c>
      <c r="C57" t="s">
        <v>12</v>
      </c>
      <c r="D57" s="3">
        <v>15</v>
      </c>
      <c r="E57" t="s">
        <v>55</v>
      </c>
      <c r="F57" s="8">
        <v>1</v>
      </c>
      <c r="G57" t="s">
        <v>66</v>
      </c>
      <c r="I57" s="5">
        <v>2.5</v>
      </c>
      <c r="J57" t="s">
        <v>16</v>
      </c>
      <c r="K57" s="6" t="s">
        <v>65</v>
      </c>
    </row>
    <row r="58" spans="1:15">
      <c r="A58">
        <v>26959</v>
      </c>
      <c r="B58">
        <v>6948</v>
      </c>
      <c r="C58" t="s">
        <v>12</v>
      </c>
      <c r="D58" s="3">
        <v>15</v>
      </c>
      <c r="E58" t="s">
        <v>55</v>
      </c>
      <c r="F58" s="8">
        <v>1</v>
      </c>
      <c r="G58" t="s">
        <v>67</v>
      </c>
      <c r="I58" s="5">
        <v>10.62</v>
      </c>
      <c r="J58" t="s">
        <v>16</v>
      </c>
      <c r="K58" s="6" t="s">
        <v>17</v>
      </c>
      <c r="L58" t="s">
        <v>68</v>
      </c>
    </row>
    <row r="59" spans="1:15">
      <c r="A59">
        <v>26959</v>
      </c>
      <c r="B59">
        <v>6948</v>
      </c>
      <c r="C59" t="s">
        <v>12</v>
      </c>
      <c r="D59" s="3">
        <v>15</v>
      </c>
      <c r="E59" t="s">
        <v>55</v>
      </c>
      <c r="F59" s="8">
        <v>1</v>
      </c>
      <c r="G59" t="s">
        <v>69</v>
      </c>
      <c r="H59" s="4" t="s">
        <v>38</v>
      </c>
      <c r="I59" s="5">
        <v>32.25</v>
      </c>
      <c r="J59" t="s">
        <v>16</v>
      </c>
      <c r="K59" s="6" t="s">
        <v>17</v>
      </c>
    </row>
    <row r="60" spans="1:15">
      <c r="A60">
        <v>26959</v>
      </c>
      <c r="B60">
        <v>6948</v>
      </c>
      <c r="C60" t="s">
        <v>12</v>
      </c>
      <c r="D60" s="3">
        <v>15</v>
      </c>
      <c r="E60" t="s">
        <v>55</v>
      </c>
      <c r="F60" s="8">
        <v>1</v>
      </c>
      <c r="G60" t="s">
        <v>70</v>
      </c>
      <c r="H60" s="4" t="s">
        <v>38</v>
      </c>
      <c r="I60" s="5">
        <v>6.09</v>
      </c>
      <c r="J60" t="s">
        <v>16</v>
      </c>
      <c r="K60" s="6" t="s">
        <v>17</v>
      </c>
      <c r="L60" t="s">
        <v>71</v>
      </c>
    </row>
    <row r="61" spans="1:15">
      <c r="A61">
        <v>26959</v>
      </c>
      <c r="B61">
        <v>6948</v>
      </c>
      <c r="C61" t="s">
        <v>12</v>
      </c>
      <c r="D61" s="3">
        <v>15</v>
      </c>
      <c r="E61" t="s">
        <v>55</v>
      </c>
      <c r="F61" s="8">
        <v>1</v>
      </c>
      <c r="G61" t="s">
        <v>72</v>
      </c>
      <c r="H61" s="4" t="s">
        <v>15</v>
      </c>
      <c r="I61" s="5">
        <v>6.29</v>
      </c>
      <c r="J61" t="s">
        <v>16</v>
      </c>
      <c r="K61" s="6" t="s">
        <v>17</v>
      </c>
      <c r="L61" t="s">
        <v>71</v>
      </c>
    </row>
    <row r="62" spans="1:15">
      <c r="A62">
        <v>26959</v>
      </c>
      <c r="B62">
        <v>6948</v>
      </c>
      <c r="C62" t="s">
        <v>12</v>
      </c>
      <c r="D62" s="3">
        <v>15</v>
      </c>
      <c r="E62" t="s">
        <v>55</v>
      </c>
      <c r="F62" s="8">
        <v>1</v>
      </c>
      <c r="G62" t="s">
        <v>73</v>
      </c>
      <c r="H62" s="4" t="s">
        <v>15</v>
      </c>
      <c r="I62" s="5">
        <v>15.88</v>
      </c>
      <c r="J62" t="s">
        <v>16</v>
      </c>
      <c r="K62" s="6" t="s">
        <v>17</v>
      </c>
    </row>
    <row r="63" spans="1:15">
      <c r="A63">
        <v>26972</v>
      </c>
      <c r="B63">
        <v>6948</v>
      </c>
      <c r="C63" t="s">
        <v>12</v>
      </c>
      <c r="D63" s="3">
        <v>15</v>
      </c>
      <c r="E63" t="s">
        <v>55</v>
      </c>
      <c r="F63" s="8">
        <v>1</v>
      </c>
      <c r="G63" t="s">
        <v>61</v>
      </c>
      <c r="I63" s="5">
        <v>12.54</v>
      </c>
      <c r="J63" t="s">
        <v>16</v>
      </c>
      <c r="K63" s="6" t="s">
        <v>17</v>
      </c>
    </row>
    <row r="64" spans="1:15">
      <c r="A64">
        <v>26972</v>
      </c>
      <c r="B64">
        <v>6948</v>
      </c>
      <c r="C64" t="s">
        <v>12</v>
      </c>
      <c r="D64" s="3">
        <v>15</v>
      </c>
      <c r="E64" t="s">
        <v>55</v>
      </c>
      <c r="F64" s="8">
        <v>1</v>
      </c>
      <c r="G64" t="s">
        <v>74</v>
      </c>
      <c r="H64" s="4" t="s">
        <v>15</v>
      </c>
      <c r="I64" s="5">
        <v>6.72</v>
      </c>
      <c r="J64" t="s">
        <v>16</v>
      </c>
      <c r="K64" s="6" t="s">
        <v>17</v>
      </c>
      <c r="O64" s="1"/>
    </row>
    <row r="65" spans="1:15">
      <c r="A65">
        <v>26972</v>
      </c>
      <c r="B65">
        <v>6948</v>
      </c>
      <c r="C65" t="s">
        <v>12</v>
      </c>
      <c r="D65" s="3">
        <v>15</v>
      </c>
      <c r="E65" t="s">
        <v>55</v>
      </c>
      <c r="F65" s="8">
        <v>1</v>
      </c>
      <c r="G65" t="s">
        <v>75</v>
      </c>
      <c r="H65" s="4" t="s">
        <v>15</v>
      </c>
      <c r="I65" s="5">
        <v>33.85</v>
      </c>
      <c r="J65" t="s">
        <v>16</v>
      </c>
      <c r="K65" s="6" t="s">
        <v>17</v>
      </c>
    </row>
    <row r="66" spans="1:15">
      <c r="A66">
        <v>26972</v>
      </c>
      <c r="B66">
        <v>6948</v>
      </c>
      <c r="C66" t="s">
        <v>12</v>
      </c>
      <c r="D66" s="3">
        <v>15</v>
      </c>
      <c r="E66" t="s">
        <v>55</v>
      </c>
      <c r="F66" s="8">
        <v>1</v>
      </c>
      <c r="G66" t="s">
        <v>76</v>
      </c>
      <c r="H66" s="4" t="s">
        <v>15</v>
      </c>
      <c r="I66" s="5">
        <v>15.79</v>
      </c>
      <c r="J66" t="s">
        <v>16</v>
      </c>
      <c r="K66" s="6" t="s">
        <v>17</v>
      </c>
    </row>
    <row r="67" spans="1:15">
      <c r="A67">
        <v>26972</v>
      </c>
      <c r="B67">
        <v>6948</v>
      </c>
      <c r="C67" t="s">
        <v>12</v>
      </c>
      <c r="D67" s="3">
        <v>15</v>
      </c>
      <c r="E67" t="s">
        <v>55</v>
      </c>
      <c r="F67" s="8">
        <v>1</v>
      </c>
      <c r="G67" t="s">
        <v>77</v>
      </c>
      <c r="I67" s="5">
        <v>4.9000000000000004</v>
      </c>
      <c r="J67" t="s">
        <v>16</v>
      </c>
      <c r="K67" s="6" t="s">
        <v>17</v>
      </c>
    </row>
    <row r="68" spans="1:15">
      <c r="A68">
        <v>26972</v>
      </c>
      <c r="B68">
        <v>6948</v>
      </c>
      <c r="C68" t="s">
        <v>12</v>
      </c>
      <c r="D68" s="3">
        <v>15</v>
      </c>
      <c r="E68" t="s">
        <v>55</v>
      </c>
      <c r="F68" s="8">
        <v>3</v>
      </c>
      <c r="G68" t="s">
        <v>78</v>
      </c>
      <c r="I68" s="5">
        <v>9.9</v>
      </c>
      <c r="J68" t="s">
        <v>16</v>
      </c>
      <c r="K68" s="6" t="s">
        <v>17</v>
      </c>
      <c r="L68" t="s">
        <v>71</v>
      </c>
    </row>
    <row r="69" spans="1:15">
      <c r="A69">
        <v>26972</v>
      </c>
      <c r="B69">
        <v>6948</v>
      </c>
      <c r="C69" t="s">
        <v>12</v>
      </c>
      <c r="D69" s="3">
        <v>15</v>
      </c>
      <c r="E69" t="s">
        <v>55</v>
      </c>
      <c r="F69" s="8">
        <v>1</v>
      </c>
      <c r="G69" t="s">
        <v>40</v>
      </c>
      <c r="I69" s="5">
        <v>2.16</v>
      </c>
      <c r="J69" t="s">
        <v>16</v>
      </c>
      <c r="K69" s="6" t="s">
        <v>17</v>
      </c>
      <c r="L69" t="s">
        <v>79</v>
      </c>
    </row>
    <row r="70" spans="1:15">
      <c r="A70">
        <v>26959</v>
      </c>
      <c r="B70">
        <v>6948</v>
      </c>
      <c r="C70" t="s">
        <v>12</v>
      </c>
      <c r="D70" s="3">
        <v>15</v>
      </c>
      <c r="E70" t="s">
        <v>55</v>
      </c>
      <c r="F70" s="8">
        <v>5</v>
      </c>
      <c r="G70" t="s">
        <v>45</v>
      </c>
      <c r="I70" s="5">
        <v>67.92</v>
      </c>
      <c r="J70" t="s">
        <v>16</v>
      </c>
      <c r="M70" s="1"/>
    </row>
    <row r="71" spans="1:15">
      <c r="A71">
        <v>26959</v>
      </c>
      <c r="B71">
        <v>6948</v>
      </c>
      <c r="C71" t="s">
        <v>12</v>
      </c>
      <c r="D71" s="3">
        <v>15</v>
      </c>
      <c r="E71" t="s">
        <v>55</v>
      </c>
      <c r="F71" s="8">
        <v>1</v>
      </c>
      <c r="G71" t="s">
        <v>80</v>
      </c>
      <c r="H71" s="4" t="s">
        <v>15</v>
      </c>
      <c r="I71" s="5">
        <v>12.53</v>
      </c>
      <c r="J71" t="s">
        <v>16</v>
      </c>
    </row>
    <row r="72" spans="1:15">
      <c r="A72">
        <v>26959</v>
      </c>
      <c r="B72">
        <v>6948</v>
      </c>
      <c r="C72" t="s">
        <v>12</v>
      </c>
      <c r="D72" s="3">
        <v>15</v>
      </c>
      <c r="E72" t="s">
        <v>55</v>
      </c>
      <c r="F72" s="8">
        <v>7</v>
      </c>
      <c r="G72" t="s">
        <v>23</v>
      </c>
      <c r="I72" s="5">
        <v>22.58</v>
      </c>
      <c r="J72" t="s">
        <v>16</v>
      </c>
      <c r="M72" s="1"/>
    </row>
    <row r="73" spans="1:15">
      <c r="A73">
        <v>26959</v>
      </c>
      <c r="B73">
        <v>6948</v>
      </c>
      <c r="C73" t="s">
        <v>12</v>
      </c>
      <c r="D73" s="3">
        <v>15</v>
      </c>
      <c r="E73" t="s">
        <v>55</v>
      </c>
      <c r="F73" s="8">
        <v>1</v>
      </c>
      <c r="G73" t="s">
        <v>81</v>
      </c>
      <c r="I73" s="5">
        <v>16.53</v>
      </c>
      <c r="J73" t="s">
        <v>16</v>
      </c>
      <c r="M73" s="1"/>
    </row>
    <row r="74" spans="1:15" s="1" customFormat="1">
      <c r="A74">
        <v>26972</v>
      </c>
      <c r="B74">
        <v>6948</v>
      </c>
      <c r="C74" t="s">
        <v>12</v>
      </c>
      <c r="D74" s="3">
        <v>15</v>
      </c>
      <c r="E74" t="s">
        <v>55</v>
      </c>
      <c r="F74" s="8">
        <v>3</v>
      </c>
      <c r="G74" t="s">
        <v>23</v>
      </c>
      <c r="H74" s="4"/>
      <c r="I74" s="5">
        <v>9.69</v>
      </c>
      <c r="J74" t="s">
        <v>82</v>
      </c>
      <c r="K74" s="6"/>
      <c r="L74"/>
      <c r="M74"/>
      <c r="N74"/>
      <c r="O74"/>
    </row>
    <row r="75" spans="1:15">
      <c r="A75">
        <v>26959</v>
      </c>
      <c r="B75">
        <v>6948</v>
      </c>
      <c r="C75" t="s">
        <v>12</v>
      </c>
      <c r="D75" s="3">
        <v>15</v>
      </c>
      <c r="E75" t="s">
        <v>55</v>
      </c>
      <c r="F75" s="8">
        <v>2</v>
      </c>
      <c r="G75" t="s">
        <v>40</v>
      </c>
      <c r="I75" s="5">
        <v>5.58</v>
      </c>
      <c r="J75" t="s">
        <v>22</v>
      </c>
    </row>
    <row r="76" spans="1:15" s="1" customFormat="1">
      <c r="A76">
        <v>26959</v>
      </c>
      <c r="B76">
        <v>6948</v>
      </c>
      <c r="C76" t="s">
        <v>12</v>
      </c>
      <c r="D76" s="3">
        <v>15</v>
      </c>
      <c r="E76" t="s">
        <v>55</v>
      </c>
      <c r="F76" s="8">
        <v>31</v>
      </c>
      <c r="G76" t="s">
        <v>19</v>
      </c>
      <c r="H76" s="4"/>
      <c r="I76" s="5">
        <v>181.45</v>
      </c>
      <c r="J76" t="s">
        <v>22</v>
      </c>
      <c r="K76" s="6"/>
      <c r="L76"/>
      <c r="M76"/>
      <c r="N76"/>
      <c r="O76"/>
    </row>
    <row r="77" spans="1:15" s="1" customFormat="1">
      <c r="A77">
        <v>26972</v>
      </c>
      <c r="B77">
        <v>6948</v>
      </c>
      <c r="C77" t="s">
        <v>12</v>
      </c>
      <c r="D77" s="3">
        <v>15</v>
      </c>
      <c r="E77" t="s">
        <v>55</v>
      </c>
      <c r="F77" s="8">
        <v>2</v>
      </c>
      <c r="G77" t="s">
        <v>76</v>
      </c>
      <c r="H77" s="4"/>
      <c r="I77" s="5">
        <v>4.8099999999999996</v>
      </c>
      <c r="J77" t="s">
        <v>22</v>
      </c>
      <c r="K77" s="6"/>
      <c r="L77"/>
      <c r="M77"/>
      <c r="N77"/>
      <c r="O77"/>
    </row>
    <row r="78" spans="1:15">
      <c r="A78">
        <v>26972</v>
      </c>
      <c r="B78">
        <v>6948</v>
      </c>
      <c r="C78" t="s">
        <v>12</v>
      </c>
      <c r="D78" s="3">
        <v>15</v>
      </c>
      <c r="E78" t="s">
        <v>55</v>
      </c>
      <c r="F78" s="8">
        <v>18</v>
      </c>
      <c r="G78" t="s">
        <v>19</v>
      </c>
      <c r="I78" s="5">
        <v>80.099999999999994</v>
      </c>
      <c r="J78" t="s">
        <v>22</v>
      </c>
    </row>
    <row r="79" spans="1:15">
      <c r="A79">
        <v>26959</v>
      </c>
      <c r="B79">
        <v>6948</v>
      </c>
      <c r="C79" t="s">
        <v>12</v>
      </c>
      <c r="D79" s="3">
        <v>15</v>
      </c>
      <c r="E79" t="s">
        <v>55</v>
      </c>
      <c r="F79" s="8">
        <v>1</v>
      </c>
      <c r="G79" t="s">
        <v>48</v>
      </c>
      <c r="H79" s="4" t="s">
        <v>15</v>
      </c>
      <c r="I79" s="5">
        <v>8.58</v>
      </c>
      <c r="J79" t="s">
        <v>28</v>
      </c>
      <c r="K79" s="6" t="s">
        <v>83</v>
      </c>
      <c r="L79" t="s">
        <v>29</v>
      </c>
    </row>
    <row r="80" spans="1:15">
      <c r="A80">
        <v>26959</v>
      </c>
      <c r="B80">
        <v>6948</v>
      </c>
      <c r="C80" t="s">
        <v>12</v>
      </c>
      <c r="D80" s="3">
        <v>15</v>
      </c>
      <c r="E80" t="s">
        <v>55</v>
      </c>
      <c r="F80" s="8">
        <v>1</v>
      </c>
      <c r="G80" t="s">
        <v>84</v>
      </c>
      <c r="H80" s="4" t="s">
        <v>38</v>
      </c>
      <c r="I80" s="5">
        <v>15.18</v>
      </c>
      <c r="J80" t="s">
        <v>28</v>
      </c>
      <c r="K80" s="6" t="s">
        <v>85</v>
      </c>
      <c r="L80" t="s">
        <v>86</v>
      </c>
    </row>
    <row r="81" spans="1:15">
      <c r="A81">
        <v>26972</v>
      </c>
      <c r="B81">
        <v>6948</v>
      </c>
      <c r="C81" t="s">
        <v>12</v>
      </c>
      <c r="D81" s="3">
        <v>15</v>
      </c>
      <c r="E81" t="s">
        <v>55</v>
      </c>
      <c r="F81" s="8">
        <v>1</v>
      </c>
      <c r="G81" t="s">
        <v>87</v>
      </c>
      <c r="I81" s="5">
        <v>1.91</v>
      </c>
      <c r="J81" t="s">
        <v>28</v>
      </c>
      <c r="K81" s="6" t="s">
        <v>85</v>
      </c>
    </row>
    <row r="82" spans="1:15">
      <c r="A82">
        <v>26959</v>
      </c>
      <c r="B82">
        <v>6948</v>
      </c>
      <c r="C82" t="s">
        <v>12</v>
      </c>
      <c r="D82" s="3">
        <v>15</v>
      </c>
      <c r="E82" t="s">
        <v>55</v>
      </c>
      <c r="F82" s="8">
        <v>1</v>
      </c>
      <c r="G82" t="s">
        <v>14</v>
      </c>
      <c r="H82" s="4" t="s">
        <v>15</v>
      </c>
      <c r="I82" s="5">
        <v>2.72</v>
      </c>
      <c r="J82" t="s">
        <v>28</v>
      </c>
      <c r="K82" s="6" t="s">
        <v>88</v>
      </c>
    </row>
    <row r="83" spans="1:15">
      <c r="A83">
        <v>26959</v>
      </c>
      <c r="B83">
        <v>6948</v>
      </c>
      <c r="C83" t="s">
        <v>12</v>
      </c>
      <c r="D83" s="3">
        <v>15</v>
      </c>
      <c r="E83" t="s">
        <v>55</v>
      </c>
      <c r="F83" s="8">
        <v>1</v>
      </c>
      <c r="G83" t="s">
        <v>45</v>
      </c>
      <c r="I83" s="5">
        <v>3.86</v>
      </c>
      <c r="J83" t="s">
        <v>28</v>
      </c>
    </row>
    <row r="84" spans="1:15">
      <c r="A84">
        <v>26959</v>
      </c>
      <c r="B84">
        <v>6948</v>
      </c>
      <c r="C84" t="s">
        <v>12</v>
      </c>
      <c r="D84" s="3">
        <v>15</v>
      </c>
      <c r="E84" t="s">
        <v>55</v>
      </c>
      <c r="F84" s="8">
        <v>1</v>
      </c>
      <c r="G84" t="s">
        <v>80</v>
      </c>
      <c r="H84" s="4" t="s">
        <v>38</v>
      </c>
      <c r="I84" s="5">
        <v>3.21</v>
      </c>
      <c r="J84" t="s">
        <v>28</v>
      </c>
    </row>
    <row r="85" spans="1:15" s="1" customFormat="1">
      <c r="A85">
        <v>26959</v>
      </c>
      <c r="B85">
        <v>6948</v>
      </c>
      <c r="C85" t="s">
        <v>12</v>
      </c>
      <c r="D85" s="3">
        <v>15</v>
      </c>
      <c r="E85" t="s">
        <v>55</v>
      </c>
      <c r="F85" s="8">
        <v>5</v>
      </c>
      <c r="G85" t="s">
        <v>23</v>
      </c>
      <c r="H85" s="4"/>
      <c r="I85" s="5">
        <v>8.8800000000000008</v>
      </c>
      <c r="J85" t="s">
        <v>28</v>
      </c>
      <c r="K85" s="6"/>
      <c r="L85"/>
      <c r="O85"/>
    </row>
    <row r="86" spans="1:15" s="1" customFormat="1">
      <c r="A86">
        <v>26972</v>
      </c>
      <c r="B86">
        <v>6948</v>
      </c>
      <c r="C86" t="s">
        <v>12</v>
      </c>
      <c r="D86" s="3">
        <v>15</v>
      </c>
      <c r="E86" t="s">
        <v>55</v>
      </c>
      <c r="F86" s="8">
        <v>1</v>
      </c>
      <c r="G86" t="s">
        <v>89</v>
      </c>
      <c r="H86" s="4"/>
      <c r="I86" s="5">
        <v>0.14000000000000001</v>
      </c>
      <c r="J86" t="s">
        <v>28</v>
      </c>
      <c r="K86" s="6"/>
      <c r="L86"/>
      <c r="N86"/>
      <c r="O86"/>
    </row>
    <row r="87" spans="1:15" s="1" customFormat="1">
      <c r="A87">
        <v>26972</v>
      </c>
      <c r="B87">
        <v>6948</v>
      </c>
      <c r="C87" t="s">
        <v>12</v>
      </c>
      <c r="D87" s="3">
        <v>15</v>
      </c>
      <c r="E87" t="s">
        <v>55</v>
      </c>
      <c r="F87" s="8">
        <v>1</v>
      </c>
      <c r="G87" t="s">
        <v>90</v>
      </c>
      <c r="H87" s="4"/>
      <c r="I87" s="5">
        <v>3.42</v>
      </c>
      <c r="J87" t="s">
        <v>28</v>
      </c>
      <c r="K87" s="6"/>
      <c r="L87"/>
      <c r="O87"/>
    </row>
    <row r="88" spans="1:15" s="1" customFormat="1">
      <c r="A88">
        <v>26959</v>
      </c>
      <c r="B88">
        <v>6948</v>
      </c>
      <c r="C88" t="s">
        <v>12</v>
      </c>
      <c r="D88" s="3">
        <v>15</v>
      </c>
      <c r="E88" t="s">
        <v>55</v>
      </c>
      <c r="F88" s="8">
        <v>4</v>
      </c>
      <c r="G88" t="s">
        <v>19</v>
      </c>
      <c r="H88" s="4"/>
      <c r="I88" s="5">
        <v>3.94</v>
      </c>
      <c r="J88" t="s">
        <v>53</v>
      </c>
      <c r="K88" s="6"/>
      <c r="L88"/>
      <c r="O88"/>
    </row>
    <row r="89" spans="1:15">
      <c r="A89">
        <v>26972</v>
      </c>
      <c r="B89">
        <v>6948</v>
      </c>
      <c r="C89" t="s">
        <v>12</v>
      </c>
      <c r="D89" s="3">
        <v>15</v>
      </c>
      <c r="E89" t="s">
        <v>55</v>
      </c>
      <c r="F89" s="8">
        <v>7</v>
      </c>
      <c r="G89" t="s">
        <v>19</v>
      </c>
      <c r="I89" s="5">
        <v>2.5</v>
      </c>
      <c r="J89" t="s">
        <v>53</v>
      </c>
    </row>
    <row r="90" spans="1:15">
      <c r="A90">
        <v>26972</v>
      </c>
      <c r="B90">
        <v>6948</v>
      </c>
      <c r="C90" t="s">
        <v>12</v>
      </c>
      <c r="D90" s="3">
        <v>15</v>
      </c>
      <c r="E90" t="s">
        <v>55</v>
      </c>
      <c r="F90" s="8">
        <v>5</v>
      </c>
      <c r="G90" t="s">
        <v>19</v>
      </c>
      <c r="I90" s="5">
        <v>2.29</v>
      </c>
      <c r="J90" t="s">
        <v>53</v>
      </c>
      <c r="L90" t="s">
        <v>50</v>
      </c>
    </row>
    <row r="91" spans="1:15">
      <c r="A91">
        <v>26972</v>
      </c>
      <c r="B91">
        <v>6948</v>
      </c>
      <c r="C91" t="s">
        <v>12</v>
      </c>
      <c r="D91" s="3">
        <v>15</v>
      </c>
      <c r="E91" t="s">
        <v>55</v>
      </c>
      <c r="F91" s="8">
        <v>1</v>
      </c>
      <c r="G91" t="s">
        <v>19</v>
      </c>
      <c r="I91" s="5">
        <v>0.09</v>
      </c>
      <c r="J91" t="s">
        <v>53</v>
      </c>
    </row>
    <row r="92" spans="1:15">
      <c r="A92">
        <v>27011</v>
      </c>
      <c r="B92">
        <v>6948</v>
      </c>
      <c r="C92" t="s">
        <v>12</v>
      </c>
      <c r="D92" s="3">
        <v>18</v>
      </c>
      <c r="E92" t="s">
        <v>55</v>
      </c>
      <c r="F92">
        <v>1</v>
      </c>
      <c r="G92" t="s">
        <v>91</v>
      </c>
      <c r="H92" s="4" t="s">
        <v>38</v>
      </c>
      <c r="I92" s="5">
        <v>0.68</v>
      </c>
      <c r="J92" t="s">
        <v>31</v>
      </c>
    </row>
    <row r="93" spans="1:15">
      <c r="A93">
        <v>27011</v>
      </c>
      <c r="B93">
        <v>6948</v>
      </c>
      <c r="C93" t="s">
        <v>12</v>
      </c>
      <c r="D93" s="3">
        <v>18</v>
      </c>
      <c r="E93" t="s">
        <v>55</v>
      </c>
      <c r="F93">
        <v>1</v>
      </c>
      <c r="G93" t="s">
        <v>91</v>
      </c>
      <c r="I93" s="5">
        <v>0.33</v>
      </c>
      <c r="J93" t="s">
        <v>31</v>
      </c>
    </row>
    <row r="94" spans="1:15">
      <c r="A94">
        <v>27011</v>
      </c>
      <c r="B94">
        <v>6948</v>
      </c>
      <c r="C94" t="s">
        <v>12</v>
      </c>
      <c r="D94" s="3">
        <v>18</v>
      </c>
      <c r="E94" t="s">
        <v>55</v>
      </c>
      <c r="F94">
        <v>1</v>
      </c>
      <c r="G94" t="s">
        <v>92</v>
      </c>
      <c r="I94" s="5">
        <v>0.26</v>
      </c>
      <c r="J94" t="s">
        <v>31</v>
      </c>
    </row>
    <row r="95" spans="1:15">
      <c r="A95">
        <v>27011</v>
      </c>
      <c r="B95">
        <v>6948</v>
      </c>
      <c r="C95" t="s">
        <v>12</v>
      </c>
      <c r="D95" s="3">
        <v>18</v>
      </c>
      <c r="E95" t="s">
        <v>55</v>
      </c>
      <c r="F95">
        <v>1</v>
      </c>
      <c r="G95" t="s">
        <v>93</v>
      </c>
      <c r="I95" s="5">
        <v>0.37</v>
      </c>
      <c r="J95" t="s">
        <v>31</v>
      </c>
      <c r="L95" t="s">
        <v>71</v>
      </c>
    </row>
    <row r="96" spans="1:15">
      <c r="A96">
        <v>27011</v>
      </c>
      <c r="B96">
        <v>6948</v>
      </c>
      <c r="C96" t="s">
        <v>12</v>
      </c>
      <c r="D96" s="3">
        <v>18</v>
      </c>
      <c r="E96" t="s">
        <v>55</v>
      </c>
      <c r="F96">
        <v>1</v>
      </c>
      <c r="G96" t="s">
        <v>84</v>
      </c>
      <c r="I96" s="5">
        <v>1.64</v>
      </c>
      <c r="J96" t="s">
        <v>31</v>
      </c>
    </row>
    <row r="97" spans="1:15">
      <c r="A97">
        <v>27011</v>
      </c>
      <c r="B97">
        <v>6948</v>
      </c>
      <c r="C97" t="s">
        <v>12</v>
      </c>
      <c r="D97" s="3">
        <v>18</v>
      </c>
      <c r="E97" t="s">
        <v>55</v>
      </c>
      <c r="F97">
        <v>1</v>
      </c>
      <c r="G97" t="s">
        <v>40</v>
      </c>
      <c r="I97" s="5">
        <v>1.3</v>
      </c>
      <c r="J97" t="s">
        <v>20</v>
      </c>
      <c r="K97" s="4" t="s">
        <v>94</v>
      </c>
    </row>
    <row r="98" spans="1:15">
      <c r="A98">
        <v>27011</v>
      </c>
      <c r="B98">
        <v>6948</v>
      </c>
      <c r="C98" t="s">
        <v>12</v>
      </c>
      <c r="D98" s="3">
        <v>18</v>
      </c>
      <c r="E98" t="s">
        <v>55</v>
      </c>
      <c r="F98">
        <v>1</v>
      </c>
      <c r="G98" t="s">
        <v>95</v>
      </c>
      <c r="I98" s="5">
        <v>12.5</v>
      </c>
      <c r="J98" t="s">
        <v>20</v>
      </c>
      <c r="K98" s="6" t="s">
        <v>96</v>
      </c>
      <c r="L98" t="s">
        <v>97</v>
      </c>
    </row>
    <row r="99" spans="1:15">
      <c r="A99">
        <v>27011</v>
      </c>
      <c r="B99">
        <v>6948</v>
      </c>
      <c r="C99" t="s">
        <v>12</v>
      </c>
      <c r="D99" s="3">
        <v>18</v>
      </c>
      <c r="E99" t="s">
        <v>55</v>
      </c>
      <c r="F99">
        <v>11</v>
      </c>
      <c r="G99" t="s">
        <v>40</v>
      </c>
      <c r="I99">
        <f>21.66-1.3-12.5-1.18</f>
        <v>6.68</v>
      </c>
      <c r="J99" t="s">
        <v>20</v>
      </c>
      <c r="O99" s="1"/>
    </row>
    <row r="100" spans="1:15">
      <c r="A100">
        <v>27011</v>
      </c>
      <c r="B100">
        <v>6948</v>
      </c>
      <c r="C100" t="s">
        <v>12</v>
      </c>
      <c r="D100" s="3">
        <v>18</v>
      </c>
      <c r="E100" t="s">
        <v>55</v>
      </c>
      <c r="F100">
        <v>1</v>
      </c>
      <c r="G100" t="s">
        <v>98</v>
      </c>
      <c r="I100" s="5">
        <v>1.18</v>
      </c>
      <c r="J100" t="s">
        <v>20</v>
      </c>
    </row>
    <row r="101" spans="1:15">
      <c r="A101">
        <v>26983</v>
      </c>
      <c r="B101">
        <v>6948</v>
      </c>
      <c r="C101" t="s">
        <v>12</v>
      </c>
      <c r="D101" s="3">
        <v>18</v>
      </c>
      <c r="E101" t="s">
        <v>55</v>
      </c>
      <c r="F101">
        <v>1</v>
      </c>
      <c r="G101" t="s">
        <v>23</v>
      </c>
      <c r="I101">
        <v>3.04</v>
      </c>
      <c r="J101" t="s">
        <v>99</v>
      </c>
      <c r="O101" s="1"/>
    </row>
    <row r="102" spans="1:15">
      <c r="A102">
        <v>27001</v>
      </c>
      <c r="B102">
        <v>6948</v>
      </c>
      <c r="C102" t="s">
        <v>12</v>
      </c>
      <c r="D102" s="3">
        <v>18</v>
      </c>
      <c r="E102" t="s">
        <v>55</v>
      </c>
      <c r="F102" s="8">
        <v>1</v>
      </c>
      <c r="G102" t="s">
        <v>24</v>
      </c>
      <c r="I102" s="5">
        <v>6.24</v>
      </c>
      <c r="J102" t="s">
        <v>99</v>
      </c>
      <c r="O102" s="1"/>
    </row>
    <row r="103" spans="1:15">
      <c r="A103">
        <v>26983</v>
      </c>
      <c r="B103">
        <v>6948</v>
      </c>
      <c r="C103" t="s">
        <v>12</v>
      </c>
      <c r="D103" s="3">
        <v>18</v>
      </c>
      <c r="E103" t="s">
        <v>55</v>
      </c>
      <c r="F103">
        <v>1</v>
      </c>
      <c r="G103" t="s">
        <v>73</v>
      </c>
      <c r="H103" s="4" t="s">
        <v>15</v>
      </c>
      <c r="I103" s="5">
        <v>22.69</v>
      </c>
      <c r="J103" t="s">
        <v>16</v>
      </c>
      <c r="K103" s="6" t="s">
        <v>17</v>
      </c>
    </row>
    <row r="104" spans="1:15">
      <c r="A104">
        <v>26983</v>
      </c>
      <c r="B104">
        <v>6948</v>
      </c>
      <c r="C104" t="s">
        <v>12</v>
      </c>
      <c r="D104" s="3">
        <v>18</v>
      </c>
      <c r="E104" t="s">
        <v>55</v>
      </c>
      <c r="F104">
        <v>1</v>
      </c>
      <c r="G104" t="s">
        <v>100</v>
      </c>
      <c r="I104" s="5">
        <v>3.9</v>
      </c>
      <c r="J104" t="s">
        <v>16</v>
      </c>
      <c r="K104" s="6" t="s">
        <v>17</v>
      </c>
    </row>
    <row r="105" spans="1:15">
      <c r="A105">
        <v>26983</v>
      </c>
      <c r="B105">
        <v>6948</v>
      </c>
      <c r="C105" t="s">
        <v>12</v>
      </c>
      <c r="D105" s="3">
        <v>18</v>
      </c>
      <c r="E105" t="s">
        <v>55</v>
      </c>
      <c r="F105">
        <v>1</v>
      </c>
      <c r="G105" t="s">
        <v>100</v>
      </c>
      <c r="I105">
        <v>4.37</v>
      </c>
      <c r="J105" t="s">
        <v>16</v>
      </c>
      <c r="K105" s="6" t="s">
        <v>17</v>
      </c>
    </row>
    <row r="106" spans="1:15">
      <c r="A106">
        <v>27001</v>
      </c>
      <c r="B106">
        <v>6948</v>
      </c>
      <c r="C106" t="s">
        <v>12</v>
      </c>
      <c r="D106" s="3">
        <v>18</v>
      </c>
      <c r="E106" t="s">
        <v>55</v>
      </c>
      <c r="F106" s="8">
        <v>1</v>
      </c>
      <c r="G106" t="s">
        <v>69</v>
      </c>
      <c r="H106" s="4" t="s">
        <v>38</v>
      </c>
      <c r="I106" s="5">
        <v>4.8099999999999996</v>
      </c>
      <c r="J106" t="s">
        <v>16</v>
      </c>
      <c r="K106" s="6" t="s">
        <v>17</v>
      </c>
      <c r="L106" t="s">
        <v>101</v>
      </c>
    </row>
    <row r="107" spans="1:15">
      <c r="A107">
        <v>27011</v>
      </c>
      <c r="B107">
        <v>6948</v>
      </c>
      <c r="C107" t="s">
        <v>12</v>
      </c>
      <c r="D107" s="3">
        <v>18</v>
      </c>
      <c r="E107" t="s">
        <v>55</v>
      </c>
      <c r="F107">
        <v>2</v>
      </c>
      <c r="G107" s="10" t="s">
        <v>102</v>
      </c>
      <c r="I107" s="5">
        <v>6.02</v>
      </c>
      <c r="J107" t="s">
        <v>16</v>
      </c>
      <c r="K107" s="6" t="s">
        <v>17</v>
      </c>
    </row>
    <row r="108" spans="1:15">
      <c r="A108">
        <v>27011</v>
      </c>
      <c r="B108">
        <v>6948</v>
      </c>
      <c r="C108" t="s">
        <v>12</v>
      </c>
      <c r="D108" s="3">
        <v>18</v>
      </c>
      <c r="E108" t="s">
        <v>55</v>
      </c>
      <c r="F108">
        <v>1</v>
      </c>
      <c r="G108" t="s">
        <v>69</v>
      </c>
      <c r="I108" s="5">
        <v>22.26</v>
      </c>
      <c r="J108" t="s">
        <v>16</v>
      </c>
      <c r="K108" s="6" t="s">
        <v>17</v>
      </c>
    </row>
    <row r="109" spans="1:15">
      <c r="A109">
        <v>27011</v>
      </c>
      <c r="B109">
        <v>6948</v>
      </c>
      <c r="C109" t="s">
        <v>12</v>
      </c>
      <c r="D109" s="3">
        <v>18</v>
      </c>
      <c r="E109" t="s">
        <v>55</v>
      </c>
      <c r="F109">
        <v>7</v>
      </c>
      <c r="G109" t="s">
        <v>40</v>
      </c>
      <c r="I109">
        <f>58.22+11.21</f>
        <v>69.430000000000007</v>
      </c>
      <c r="J109" t="s">
        <v>16</v>
      </c>
      <c r="K109" s="6" t="s">
        <v>17</v>
      </c>
    </row>
    <row r="110" spans="1:15">
      <c r="A110">
        <v>27011</v>
      </c>
      <c r="B110">
        <v>6948</v>
      </c>
      <c r="C110" t="s">
        <v>12</v>
      </c>
      <c r="D110" s="3">
        <v>18</v>
      </c>
      <c r="E110" t="s">
        <v>55</v>
      </c>
      <c r="F110">
        <v>2</v>
      </c>
      <c r="G110" t="s">
        <v>45</v>
      </c>
      <c r="I110">
        <f>63.54-11.21</f>
        <v>52.33</v>
      </c>
      <c r="J110" t="s">
        <v>16</v>
      </c>
      <c r="K110" s="6" t="s">
        <v>17</v>
      </c>
      <c r="O110" s="1"/>
    </row>
    <row r="111" spans="1:15">
      <c r="A111">
        <v>27011</v>
      </c>
      <c r="B111">
        <v>6948</v>
      </c>
      <c r="C111" t="s">
        <v>12</v>
      </c>
      <c r="D111" s="3">
        <v>18</v>
      </c>
      <c r="E111" t="s">
        <v>55</v>
      </c>
      <c r="F111">
        <v>1</v>
      </c>
      <c r="G111" t="s">
        <v>21</v>
      </c>
      <c r="I111" s="5">
        <v>2.41</v>
      </c>
      <c r="J111" t="s">
        <v>16</v>
      </c>
      <c r="K111" s="6" t="s">
        <v>17</v>
      </c>
      <c r="O111" s="1"/>
    </row>
    <row r="112" spans="1:15">
      <c r="A112">
        <v>27011</v>
      </c>
      <c r="B112">
        <v>6948</v>
      </c>
      <c r="C112" t="s">
        <v>12</v>
      </c>
      <c r="D112" s="3">
        <v>18</v>
      </c>
      <c r="E112" t="s">
        <v>55</v>
      </c>
      <c r="F112">
        <v>1</v>
      </c>
      <c r="G112" t="s">
        <v>103</v>
      </c>
      <c r="I112" s="5">
        <v>4.9400000000000004</v>
      </c>
      <c r="J112" t="s">
        <v>16</v>
      </c>
      <c r="K112" s="6" t="s">
        <v>17</v>
      </c>
      <c r="O112" s="1"/>
    </row>
    <row r="113" spans="1:15">
      <c r="A113">
        <v>27011</v>
      </c>
      <c r="B113">
        <v>6948</v>
      </c>
      <c r="C113" t="s">
        <v>12</v>
      </c>
      <c r="D113" s="3">
        <v>18</v>
      </c>
      <c r="E113" t="s">
        <v>55</v>
      </c>
      <c r="F113">
        <v>2</v>
      </c>
      <c r="G113" t="s">
        <v>75</v>
      </c>
      <c r="H113" s="4" t="s">
        <v>15</v>
      </c>
      <c r="I113">
        <f>16.25+3.64-7.76</f>
        <v>12.13</v>
      </c>
      <c r="J113" t="s">
        <v>16</v>
      </c>
      <c r="K113" s="6" t="s">
        <v>17</v>
      </c>
      <c r="O113" s="1"/>
    </row>
    <row r="114" spans="1:15">
      <c r="A114">
        <v>27011</v>
      </c>
      <c r="B114">
        <v>6948</v>
      </c>
      <c r="C114" t="s">
        <v>12</v>
      </c>
      <c r="D114" s="3">
        <v>18</v>
      </c>
      <c r="E114" t="s">
        <v>55</v>
      </c>
      <c r="F114">
        <v>1</v>
      </c>
      <c r="G114" t="s">
        <v>75</v>
      </c>
      <c r="H114" s="4" t="s">
        <v>38</v>
      </c>
      <c r="I114">
        <v>7.76</v>
      </c>
      <c r="J114" t="s">
        <v>16</v>
      </c>
      <c r="K114" s="6" t="s">
        <v>17</v>
      </c>
    </row>
    <row r="115" spans="1:15">
      <c r="A115">
        <v>27011</v>
      </c>
      <c r="B115">
        <v>6948</v>
      </c>
      <c r="C115" t="s">
        <v>12</v>
      </c>
      <c r="D115" s="3">
        <v>18</v>
      </c>
      <c r="E115" t="s">
        <v>55</v>
      </c>
      <c r="F115">
        <v>1</v>
      </c>
      <c r="G115" t="s">
        <v>48</v>
      </c>
      <c r="H115" s="4" t="s">
        <v>38</v>
      </c>
      <c r="I115" s="5">
        <v>26.5</v>
      </c>
      <c r="J115" t="s">
        <v>16</v>
      </c>
      <c r="K115" s="6" t="s">
        <v>17</v>
      </c>
      <c r="L115" t="s">
        <v>104</v>
      </c>
    </row>
    <row r="116" spans="1:15">
      <c r="A116">
        <v>27011</v>
      </c>
      <c r="B116">
        <v>6948</v>
      </c>
      <c r="C116" t="s">
        <v>12</v>
      </c>
      <c r="D116" s="3">
        <v>18</v>
      </c>
      <c r="E116" t="s">
        <v>55</v>
      </c>
      <c r="F116">
        <v>1</v>
      </c>
      <c r="G116" t="s">
        <v>18</v>
      </c>
      <c r="H116" s="4" t="s">
        <v>15</v>
      </c>
      <c r="I116" s="5">
        <v>25.03</v>
      </c>
      <c r="J116" t="s">
        <v>16</v>
      </c>
      <c r="K116" s="6" t="s">
        <v>17</v>
      </c>
    </row>
    <row r="117" spans="1:15">
      <c r="A117">
        <v>27011</v>
      </c>
      <c r="B117">
        <v>6948</v>
      </c>
      <c r="C117" t="s">
        <v>12</v>
      </c>
      <c r="D117" s="3">
        <v>18</v>
      </c>
      <c r="E117" t="s">
        <v>55</v>
      </c>
      <c r="F117">
        <v>1</v>
      </c>
      <c r="G117" t="s">
        <v>76</v>
      </c>
      <c r="H117" s="4" t="s">
        <v>15</v>
      </c>
      <c r="I117" s="5">
        <v>13.83</v>
      </c>
      <c r="J117" t="s">
        <v>16</v>
      </c>
      <c r="K117" s="6" t="s">
        <v>17</v>
      </c>
      <c r="L117" t="s">
        <v>29</v>
      </c>
    </row>
    <row r="118" spans="1:15">
      <c r="A118">
        <v>27011</v>
      </c>
      <c r="B118">
        <v>6948</v>
      </c>
      <c r="C118" t="s">
        <v>12</v>
      </c>
      <c r="D118" s="3">
        <v>18</v>
      </c>
      <c r="E118" t="s">
        <v>55</v>
      </c>
      <c r="F118">
        <v>1</v>
      </c>
      <c r="G118" t="s">
        <v>76</v>
      </c>
      <c r="H118" s="4" t="s">
        <v>15</v>
      </c>
      <c r="I118" s="5">
        <v>18.329999999999998</v>
      </c>
      <c r="J118" t="s">
        <v>16</v>
      </c>
      <c r="K118" s="6" t="s">
        <v>17</v>
      </c>
      <c r="L118" t="s">
        <v>29</v>
      </c>
    </row>
    <row r="119" spans="1:15">
      <c r="A119">
        <v>27011</v>
      </c>
      <c r="B119">
        <v>6948</v>
      </c>
      <c r="C119" t="s">
        <v>12</v>
      </c>
      <c r="D119" s="3">
        <v>18</v>
      </c>
      <c r="E119" t="s">
        <v>55</v>
      </c>
      <c r="F119">
        <v>1</v>
      </c>
      <c r="G119" t="s">
        <v>105</v>
      </c>
      <c r="H119" s="4" t="s">
        <v>15</v>
      </c>
      <c r="I119" s="5">
        <v>13</v>
      </c>
      <c r="J119" t="s">
        <v>16</v>
      </c>
      <c r="K119" s="6" t="s">
        <v>17</v>
      </c>
      <c r="L119" t="s">
        <v>29</v>
      </c>
    </row>
    <row r="120" spans="1:15">
      <c r="A120">
        <v>27011</v>
      </c>
      <c r="B120">
        <v>6948</v>
      </c>
      <c r="C120" t="s">
        <v>12</v>
      </c>
      <c r="D120" s="3">
        <v>18</v>
      </c>
      <c r="E120" t="s">
        <v>55</v>
      </c>
      <c r="F120">
        <v>1</v>
      </c>
      <c r="G120" t="s">
        <v>103</v>
      </c>
      <c r="I120" s="5">
        <v>3.11</v>
      </c>
      <c r="J120" t="s">
        <v>16</v>
      </c>
      <c r="K120" s="6" t="s">
        <v>17</v>
      </c>
    </row>
    <row r="121" spans="1:15">
      <c r="A121">
        <v>26983</v>
      </c>
      <c r="B121">
        <v>6948</v>
      </c>
      <c r="C121" t="s">
        <v>12</v>
      </c>
      <c r="D121" s="3">
        <v>18</v>
      </c>
      <c r="E121" t="s">
        <v>55</v>
      </c>
      <c r="F121">
        <v>1</v>
      </c>
      <c r="G121" t="s">
        <v>23</v>
      </c>
      <c r="I121" s="5">
        <v>2.0699999999999998</v>
      </c>
      <c r="J121" t="s">
        <v>16</v>
      </c>
    </row>
    <row r="122" spans="1:15">
      <c r="A122">
        <v>26983</v>
      </c>
      <c r="B122">
        <v>6948</v>
      </c>
      <c r="C122" t="s">
        <v>12</v>
      </c>
      <c r="D122" s="3">
        <v>18</v>
      </c>
      <c r="E122" t="s">
        <v>55</v>
      </c>
      <c r="F122">
        <v>1</v>
      </c>
      <c r="G122" t="s">
        <v>19</v>
      </c>
      <c r="I122">
        <v>10.029999999999999</v>
      </c>
      <c r="J122" t="s">
        <v>16</v>
      </c>
    </row>
    <row r="123" spans="1:15">
      <c r="A123">
        <v>26983</v>
      </c>
      <c r="B123">
        <v>6948</v>
      </c>
      <c r="C123" t="s">
        <v>12</v>
      </c>
      <c r="D123" s="3">
        <v>18</v>
      </c>
      <c r="E123" t="s">
        <v>55</v>
      </c>
      <c r="F123">
        <v>1</v>
      </c>
      <c r="G123" t="s">
        <v>19</v>
      </c>
      <c r="I123" s="5">
        <v>10.15</v>
      </c>
      <c r="J123" t="s">
        <v>16</v>
      </c>
    </row>
    <row r="124" spans="1:15">
      <c r="A124">
        <v>26983</v>
      </c>
      <c r="B124">
        <v>6948</v>
      </c>
      <c r="C124" t="s">
        <v>12</v>
      </c>
      <c r="D124" s="3">
        <v>18</v>
      </c>
      <c r="E124" t="s">
        <v>55</v>
      </c>
      <c r="F124">
        <v>1</v>
      </c>
      <c r="G124" t="s">
        <v>24</v>
      </c>
      <c r="I124" s="5">
        <v>22.47</v>
      </c>
      <c r="J124" t="s">
        <v>16</v>
      </c>
    </row>
    <row r="125" spans="1:15">
      <c r="A125">
        <v>27001</v>
      </c>
      <c r="B125">
        <v>6948</v>
      </c>
      <c r="C125" t="s">
        <v>12</v>
      </c>
      <c r="D125" s="3">
        <v>18</v>
      </c>
      <c r="E125" t="s">
        <v>55</v>
      </c>
      <c r="F125" s="8">
        <v>2</v>
      </c>
      <c r="G125" t="s">
        <v>24</v>
      </c>
      <c r="I125">
        <f>7.98+22.99</f>
        <v>30.97</v>
      </c>
      <c r="J125" t="s">
        <v>16</v>
      </c>
      <c r="L125" t="s">
        <v>106</v>
      </c>
    </row>
    <row r="126" spans="1:15">
      <c r="A126">
        <v>27011</v>
      </c>
      <c r="B126">
        <v>6948</v>
      </c>
      <c r="C126" t="s">
        <v>12</v>
      </c>
      <c r="D126" s="3">
        <v>18</v>
      </c>
      <c r="E126" t="s">
        <v>55</v>
      </c>
      <c r="F126">
        <v>1</v>
      </c>
      <c r="G126" t="s">
        <v>23</v>
      </c>
      <c r="H126" s="4" t="s">
        <v>38</v>
      </c>
      <c r="I126" s="5">
        <v>9.48</v>
      </c>
      <c r="J126" t="s">
        <v>16</v>
      </c>
    </row>
    <row r="127" spans="1:15">
      <c r="A127">
        <v>27011</v>
      </c>
      <c r="B127">
        <v>6948</v>
      </c>
      <c r="C127" t="s">
        <v>12</v>
      </c>
      <c r="D127" s="3">
        <v>18</v>
      </c>
      <c r="E127" t="s">
        <v>55</v>
      </c>
      <c r="F127">
        <v>12</v>
      </c>
      <c r="G127" t="s">
        <v>23</v>
      </c>
      <c r="I127" s="5">
        <v>44.28</v>
      </c>
      <c r="J127" t="s">
        <v>16</v>
      </c>
    </row>
    <row r="128" spans="1:15">
      <c r="A128">
        <v>27001</v>
      </c>
      <c r="B128">
        <v>6948</v>
      </c>
      <c r="C128" t="s">
        <v>12</v>
      </c>
      <c r="D128" s="3">
        <v>18</v>
      </c>
      <c r="E128" t="s">
        <v>55</v>
      </c>
      <c r="F128" s="8">
        <v>1</v>
      </c>
      <c r="G128" t="s">
        <v>107</v>
      </c>
      <c r="I128" s="5">
        <v>13.08</v>
      </c>
      <c r="J128" t="s">
        <v>82</v>
      </c>
    </row>
    <row r="129" spans="1:12">
      <c r="A129">
        <v>26983</v>
      </c>
      <c r="B129">
        <v>6948</v>
      </c>
      <c r="C129" t="s">
        <v>12</v>
      </c>
      <c r="D129" s="3">
        <v>18</v>
      </c>
      <c r="E129" t="s">
        <v>55</v>
      </c>
      <c r="F129">
        <v>1</v>
      </c>
      <c r="G129" t="s">
        <v>23</v>
      </c>
      <c r="I129">
        <v>3.31</v>
      </c>
      <c r="J129" t="s">
        <v>22</v>
      </c>
    </row>
    <row r="130" spans="1:12">
      <c r="A130">
        <v>26983</v>
      </c>
      <c r="B130">
        <v>6948</v>
      </c>
      <c r="C130" t="s">
        <v>12</v>
      </c>
      <c r="D130" s="3">
        <v>18</v>
      </c>
      <c r="E130" t="s">
        <v>55</v>
      </c>
      <c r="F130">
        <v>1</v>
      </c>
      <c r="G130" t="s">
        <v>24</v>
      </c>
      <c r="I130" s="5">
        <v>4.82</v>
      </c>
      <c r="J130" t="s">
        <v>22</v>
      </c>
    </row>
    <row r="131" spans="1:12">
      <c r="A131">
        <v>26983</v>
      </c>
      <c r="B131">
        <v>6948</v>
      </c>
      <c r="C131" t="s">
        <v>12</v>
      </c>
      <c r="D131" s="3">
        <v>18</v>
      </c>
      <c r="E131" t="s">
        <v>55</v>
      </c>
      <c r="F131">
        <v>1</v>
      </c>
      <c r="G131" t="s">
        <v>24</v>
      </c>
      <c r="I131" s="5">
        <v>3.4</v>
      </c>
      <c r="J131" t="s">
        <v>22</v>
      </c>
      <c r="L131" t="s">
        <v>50</v>
      </c>
    </row>
    <row r="132" spans="1:12">
      <c r="A132">
        <v>26983</v>
      </c>
      <c r="B132">
        <v>6948</v>
      </c>
      <c r="C132" t="s">
        <v>12</v>
      </c>
      <c r="D132" s="3">
        <v>18</v>
      </c>
      <c r="E132" t="s">
        <v>55</v>
      </c>
      <c r="F132">
        <v>1</v>
      </c>
      <c r="G132" t="s">
        <v>19</v>
      </c>
      <c r="I132" s="5">
        <v>6.46</v>
      </c>
      <c r="J132" t="s">
        <v>22</v>
      </c>
    </row>
    <row r="133" spans="1:12">
      <c r="A133">
        <v>26983</v>
      </c>
      <c r="B133">
        <v>6948</v>
      </c>
      <c r="C133" t="s">
        <v>12</v>
      </c>
      <c r="D133" s="3">
        <v>18</v>
      </c>
      <c r="E133" t="s">
        <v>55</v>
      </c>
      <c r="F133">
        <v>1</v>
      </c>
      <c r="G133" t="s">
        <v>19</v>
      </c>
      <c r="I133" s="5">
        <v>4.5599999999999996</v>
      </c>
      <c r="J133" t="s">
        <v>22</v>
      </c>
      <c r="L133" t="s">
        <v>108</v>
      </c>
    </row>
    <row r="134" spans="1:12">
      <c r="A134">
        <v>26983</v>
      </c>
      <c r="B134">
        <v>6948</v>
      </c>
      <c r="C134" t="s">
        <v>12</v>
      </c>
      <c r="D134" s="3">
        <v>18</v>
      </c>
      <c r="E134" t="s">
        <v>55</v>
      </c>
      <c r="F134">
        <v>1</v>
      </c>
      <c r="G134" t="s">
        <v>45</v>
      </c>
      <c r="I134">
        <v>3.91</v>
      </c>
      <c r="J134" t="s">
        <v>22</v>
      </c>
    </row>
    <row r="135" spans="1:12">
      <c r="A135">
        <v>27011</v>
      </c>
      <c r="B135">
        <v>6948</v>
      </c>
      <c r="C135" t="s">
        <v>12</v>
      </c>
      <c r="D135" s="3">
        <v>18</v>
      </c>
      <c r="E135" t="s">
        <v>55</v>
      </c>
      <c r="F135">
        <v>16</v>
      </c>
      <c r="G135" t="s">
        <v>19</v>
      </c>
      <c r="I135" s="5">
        <v>90.19</v>
      </c>
      <c r="J135" t="s">
        <v>22</v>
      </c>
    </row>
    <row r="136" spans="1:12">
      <c r="A136">
        <v>27011</v>
      </c>
      <c r="B136">
        <v>6948</v>
      </c>
      <c r="C136" t="s">
        <v>12</v>
      </c>
      <c r="D136" s="3">
        <v>18</v>
      </c>
      <c r="E136" t="s">
        <v>55</v>
      </c>
      <c r="F136">
        <v>1</v>
      </c>
      <c r="G136" t="s">
        <v>19</v>
      </c>
      <c r="I136" s="5">
        <v>1.52</v>
      </c>
      <c r="J136" t="s">
        <v>22</v>
      </c>
    </row>
    <row r="137" spans="1:12">
      <c r="A137">
        <v>27011</v>
      </c>
      <c r="B137">
        <v>6948</v>
      </c>
      <c r="C137" t="s">
        <v>12</v>
      </c>
      <c r="D137" s="3">
        <v>18</v>
      </c>
      <c r="E137" t="s">
        <v>55</v>
      </c>
      <c r="F137">
        <v>1</v>
      </c>
      <c r="G137" t="s">
        <v>84</v>
      </c>
      <c r="H137" s="4" t="s">
        <v>38</v>
      </c>
      <c r="I137">
        <v>11.47</v>
      </c>
      <c r="J137" t="s">
        <v>28</v>
      </c>
      <c r="K137" s="6" t="s">
        <v>109</v>
      </c>
      <c r="L137" t="s">
        <v>71</v>
      </c>
    </row>
    <row r="138" spans="1:12">
      <c r="A138">
        <v>27011</v>
      </c>
      <c r="B138">
        <v>6948</v>
      </c>
      <c r="C138" t="s">
        <v>12</v>
      </c>
      <c r="D138" s="3">
        <v>18</v>
      </c>
      <c r="E138" t="s">
        <v>55</v>
      </c>
      <c r="F138">
        <v>1</v>
      </c>
      <c r="G138" t="s">
        <v>110</v>
      </c>
      <c r="H138" s="4" t="s">
        <v>15</v>
      </c>
      <c r="I138">
        <v>1.31</v>
      </c>
      <c r="J138" t="s">
        <v>28</v>
      </c>
      <c r="K138" s="6" t="s">
        <v>88</v>
      </c>
      <c r="L138" t="s">
        <v>29</v>
      </c>
    </row>
    <row r="139" spans="1:12">
      <c r="A139">
        <v>27011</v>
      </c>
      <c r="B139">
        <v>6948</v>
      </c>
      <c r="C139" t="s">
        <v>12</v>
      </c>
      <c r="D139" s="3">
        <v>18</v>
      </c>
      <c r="E139" t="s">
        <v>55</v>
      </c>
      <c r="F139">
        <v>1</v>
      </c>
      <c r="G139" t="s">
        <v>110</v>
      </c>
      <c r="H139" s="4" t="s">
        <v>15</v>
      </c>
      <c r="I139" s="5">
        <v>13.95</v>
      </c>
      <c r="J139" t="s">
        <v>28</v>
      </c>
      <c r="K139" s="6" t="s">
        <v>88</v>
      </c>
    </row>
    <row r="140" spans="1:12">
      <c r="A140">
        <v>27011</v>
      </c>
      <c r="B140">
        <v>6948</v>
      </c>
      <c r="C140" t="s">
        <v>12</v>
      </c>
      <c r="D140" s="3">
        <v>18</v>
      </c>
      <c r="E140" t="s">
        <v>55</v>
      </c>
      <c r="F140">
        <v>3</v>
      </c>
      <c r="G140" t="s">
        <v>23</v>
      </c>
      <c r="H140" s="4" t="s">
        <v>15</v>
      </c>
      <c r="I140" s="5">
        <v>18.68</v>
      </c>
      <c r="J140" t="s">
        <v>28</v>
      </c>
    </row>
    <row r="141" spans="1:12">
      <c r="A141">
        <v>27011</v>
      </c>
      <c r="B141">
        <v>6948</v>
      </c>
      <c r="C141" t="s">
        <v>12</v>
      </c>
      <c r="D141" s="3">
        <v>18</v>
      </c>
      <c r="E141" t="s">
        <v>55</v>
      </c>
      <c r="F141">
        <v>2</v>
      </c>
      <c r="G141" t="s">
        <v>23</v>
      </c>
      <c r="I141" s="5">
        <v>2.58</v>
      </c>
      <c r="J141" t="s">
        <v>28</v>
      </c>
    </row>
    <row r="142" spans="1:12">
      <c r="A142">
        <v>26983</v>
      </c>
      <c r="B142">
        <v>6948</v>
      </c>
      <c r="C142" t="s">
        <v>12</v>
      </c>
      <c r="D142" s="3">
        <v>18</v>
      </c>
      <c r="E142" t="s">
        <v>55</v>
      </c>
      <c r="F142">
        <v>1</v>
      </c>
      <c r="G142" t="s">
        <v>111</v>
      </c>
      <c r="I142" s="5">
        <v>0.3</v>
      </c>
      <c r="J142" t="s">
        <v>53</v>
      </c>
    </row>
    <row r="143" spans="1:12">
      <c r="A143">
        <v>26983</v>
      </c>
      <c r="B143">
        <v>6948</v>
      </c>
      <c r="C143" t="s">
        <v>12</v>
      </c>
      <c r="D143" s="3">
        <v>18</v>
      </c>
      <c r="E143" t="s">
        <v>55</v>
      </c>
      <c r="F143">
        <v>2</v>
      </c>
      <c r="G143" t="s">
        <v>19</v>
      </c>
      <c r="I143" s="5">
        <v>3.71</v>
      </c>
      <c r="J143" t="s">
        <v>53</v>
      </c>
    </row>
    <row r="144" spans="1:12">
      <c r="A144">
        <v>27043</v>
      </c>
      <c r="B144">
        <v>6948</v>
      </c>
      <c r="C144" t="s">
        <v>12</v>
      </c>
      <c r="D144" s="3">
        <v>19</v>
      </c>
      <c r="E144" t="s">
        <v>55</v>
      </c>
      <c r="F144" s="8">
        <v>1</v>
      </c>
      <c r="G144" t="s">
        <v>23</v>
      </c>
      <c r="I144" s="5">
        <v>3.27</v>
      </c>
      <c r="J144" t="s">
        <v>16</v>
      </c>
    </row>
    <row r="145" spans="1:15" s="11" customFormat="1">
      <c r="A145">
        <v>27043</v>
      </c>
      <c r="B145">
        <v>6948</v>
      </c>
      <c r="C145" t="s">
        <v>12</v>
      </c>
      <c r="D145" s="3">
        <v>19</v>
      </c>
      <c r="E145" t="s">
        <v>55</v>
      </c>
      <c r="F145" s="8">
        <v>1</v>
      </c>
      <c r="G145" t="s">
        <v>19</v>
      </c>
      <c r="H145" s="4"/>
      <c r="I145" s="5">
        <v>0.57999999999999996</v>
      </c>
      <c r="J145" t="s">
        <v>53</v>
      </c>
      <c r="K145" s="6"/>
      <c r="L145"/>
      <c r="N145"/>
      <c r="O145"/>
    </row>
    <row r="146" spans="1:15">
      <c r="A146">
        <v>27094</v>
      </c>
      <c r="B146">
        <v>6948</v>
      </c>
      <c r="C146" t="s">
        <v>12</v>
      </c>
      <c r="D146" s="3">
        <v>25</v>
      </c>
      <c r="E146" t="s">
        <v>55</v>
      </c>
      <c r="F146">
        <v>1</v>
      </c>
      <c r="G146" t="s">
        <v>112</v>
      </c>
      <c r="I146" s="5">
        <v>12.64</v>
      </c>
      <c r="J146" t="s">
        <v>82</v>
      </c>
    </row>
    <row r="147" spans="1:15">
      <c r="A147">
        <v>27094</v>
      </c>
      <c r="B147">
        <v>6948</v>
      </c>
      <c r="C147" t="s">
        <v>12</v>
      </c>
      <c r="D147" s="3">
        <v>25</v>
      </c>
      <c r="E147" t="s">
        <v>55</v>
      </c>
      <c r="F147" s="8">
        <v>1</v>
      </c>
      <c r="G147" t="s">
        <v>90</v>
      </c>
      <c r="H147" s="4" t="s">
        <v>38</v>
      </c>
      <c r="I147" s="5">
        <v>9.6300000000000008</v>
      </c>
      <c r="J147" t="s">
        <v>28</v>
      </c>
      <c r="K147" s="6" t="s">
        <v>88</v>
      </c>
    </row>
    <row r="148" spans="1:15">
      <c r="A148">
        <v>27038</v>
      </c>
      <c r="B148">
        <v>6948</v>
      </c>
      <c r="C148" t="s">
        <v>12</v>
      </c>
      <c r="D148" s="3">
        <v>27</v>
      </c>
      <c r="E148" t="s">
        <v>55</v>
      </c>
      <c r="F148">
        <v>1</v>
      </c>
      <c r="G148" t="s">
        <v>40</v>
      </c>
      <c r="H148" s="4" t="s">
        <v>15</v>
      </c>
      <c r="I148" s="5">
        <v>1.1100000000000001</v>
      </c>
      <c r="J148" t="s">
        <v>16</v>
      </c>
      <c r="K148" s="6" t="s">
        <v>17</v>
      </c>
    </row>
    <row r="149" spans="1:15">
      <c r="A149">
        <v>27038</v>
      </c>
      <c r="B149">
        <v>6948</v>
      </c>
      <c r="C149" t="s">
        <v>12</v>
      </c>
      <c r="D149" s="3">
        <v>27</v>
      </c>
      <c r="E149" t="s">
        <v>55</v>
      </c>
      <c r="F149">
        <v>1</v>
      </c>
      <c r="G149" t="s">
        <v>113</v>
      </c>
      <c r="I149" s="5">
        <v>2.63</v>
      </c>
      <c r="J149" t="s">
        <v>16</v>
      </c>
      <c r="K149" s="6" t="s">
        <v>17</v>
      </c>
    </row>
    <row r="150" spans="1:15">
      <c r="A150">
        <v>27038</v>
      </c>
      <c r="B150">
        <v>6948</v>
      </c>
      <c r="C150" t="s">
        <v>12</v>
      </c>
      <c r="D150" s="3">
        <v>27</v>
      </c>
      <c r="E150" t="s">
        <v>55</v>
      </c>
      <c r="F150">
        <v>1</v>
      </c>
      <c r="G150" t="s">
        <v>80</v>
      </c>
      <c r="I150" s="5">
        <v>7.29</v>
      </c>
      <c r="J150" t="s">
        <v>16</v>
      </c>
    </row>
    <row r="151" spans="1:15">
      <c r="A151">
        <v>27038</v>
      </c>
      <c r="B151">
        <v>6948</v>
      </c>
      <c r="C151" t="s">
        <v>12</v>
      </c>
      <c r="D151" s="3">
        <v>27</v>
      </c>
      <c r="E151" t="s">
        <v>55</v>
      </c>
      <c r="F151">
        <v>2</v>
      </c>
      <c r="G151" t="s">
        <v>19</v>
      </c>
      <c r="I151" s="5">
        <v>20.95</v>
      </c>
      <c r="J151" t="s">
        <v>22</v>
      </c>
    </row>
    <row r="152" spans="1:15">
      <c r="A152">
        <v>27038</v>
      </c>
      <c r="B152">
        <v>6948</v>
      </c>
      <c r="C152" t="s">
        <v>12</v>
      </c>
      <c r="D152" s="3">
        <v>27</v>
      </c>
      <c r="E152" t="s">
        <v>55</v>
      </c>
      <c r="F152" s="8">
        <v>1</v>
      </c>
      <c r="G152" t="s">
        <v>114</v>
      </c>
      <c r="I152" s="5">
        <v>2.633</v>
      </c>
      <c r="J152" t="s">
        <v>28</v>
      </c>
      <c r="K152" s="6" t="s">
        <v>115</v>
      </c>
    </row>
    <row r="153" spans="1:15">
      <c r="A153">
        <v>27038</v>
      </c>
      <c r="B153">
        <v>6948</v>
      </c>
      <c r="C153" t="s">
        <v>12</v>
      </c>
      <c r="D153" s="3">
        <v>27</v>
      </c>
      <c r="E153" t="s">
        <v>55</v>
      </c>
      <c r="F153" s="8">
        <v>1</v>
      </c>
      <c r="G153" t="s">
        <v>116</v>
      </c>
      <c r="I153" s="5">
        <v>5.33</v>
      </c>
      <c r="J153" t="s">
        <v>52</v>
      </c>
      <c r="L153" t="s">
        <v>117</v>
      </c>
    </row>
    <row r="154" spans="1:15">
      <c r="A154">
        <v>27050</v>
      </c>
      <c r="B154">
        <v>6948</v>
      </c>
      <c r="C154" t="s">
        <v>12</v>
      </c>
      <c r="D154" s="3">
        <v>28</v>
      </c>
      <c r="E154" t="s">
        <v>55</v>
      </c>
      <c r="F154" s="8">
        <v>1</v>
      </c>
      <c r="G154" t="s">
        <v>33</v>
      </c>
      <c r="I154" s="5">
        <v>15.37</v>
      </c>
      <c r="J154" t="s">
        <v>20</v>
      </c>
      <c r="K154" s="6" t="s">
        <v>34</v>
      </c>
    </row>
    <row r="155" spans="1:15">
      <c r="A155">
        <v>27050</v>
      </c>
      <c r="B155">
        <v>6948</v>
      </c>
      <c r="C155" t="s">
        <v>12</v>
      </c>
      <c r="D155" s="3">
        <v>28</v>
      </c>
      <c r="E155" t="s">
        <v>55</v>
      </c>
      <c r="F155" s="8">
        <v>18</v>
      </c>
      <c r="G155" t="s">
        <v>19</v>
      </c>
      <c r="I155" s="5">
        <v>34.49</v>
      </c>
      <c r="J155" t="s">
        <v>20</v>
      </c>
    </row>
    <row r="156" spans="1:15">
      <c r="A156">
        <v>27050</v>
      </c>
      <c r="B156">
        <v>6948</v>
      </c>
      <c r="C156" t="s">
        <v>12</v>
      </c>
      <c r="D156" s="3">
        <v>28</v>
      </c>
      <c r="E156" t="s">
        <v>55</v>
      </c>
      <c r="F156" s="8">
        <v>5</v>
      </c>
      <c r="G156" t="s">
        <v>19</v>
      </c>
      <c r="I156" s="5">
        <v>7.78</v>
      </c>
      <c r="J156" t="s">
        <v>99</v>
      </c>
    </row>
    <row r="157" spans="1:15">
      <c r="A157">
        <v>27049</v>
      </c>
      <c r="B157">
        <v>6948</v>
      </c>
      <c r="C157" t="s">
        <v>12</v>
      </c>
      <c r="D157" s="3">
        <v>28</v>
      </c>
      <c r="E157" t="s">
        <v>55</v>
      </c>
      <c r="F157" s="8">
        <v>1</v>
      </c>
      <c r="G157" t="s">
        <v>61</v>
      </c>
      <c r="I157" s="5">
        <v>21.33</v>
      </c>
      <c r="J157" t="s">
        <v>16</v>
      </c>
      <c r="K157" s="4" t="s">
        <v>62</v>
      </c>
    </row>
    <row r="158" spans="1:15">
      <c r="A158">
        <v>27050</v>
      </c>
      <c r="B158">
        <v>6948</v>
      </c>
      <c r="C158" t="s">
        <v>12</v>
      </c>
      <c r="D158" s="3">
        <v>28</v>
      </c>
      <c r="E158" t="s">
        <v>55</v>
      </c>
      <c r="F158" s="8">
        <v>2</v>
      </c>
      <c r="G158" t="s">
        <v>61</v>
      </c>
      <c r="I158" s="5">
        <f>17.64+6.86</f>
        <v>24.5</v>
      </c>
      <c r="J158" t="s">
        <v>16</v>
      </c>
      <c r="K158" s="4" t="s">
        <v>62</v>
      </c>
    </row>
    <row r="159" spans="1:15" s="4" customFormat="1">
      <c r="A159" s="4">
        <v>27050</v>
      </c>
      <c r="B159" s="4">
        <v>6948</v>
      </c>
      <c r="C159" s="4" t="s">
        <v>12</v>
      </c>
      <c r="D159" s="12">
        <v>28</v>
      </c>
      <c r="E159" s="4" t="s">
        <v>55</v>
      </c>
      <c r="F159" s="13">
        <v>2</v>
      </c>
      <c r="G159" s="4" t="s">
        <v>69</v>
      </c>
      <c r="I159" s="14">
        <v>14.86</v>
      </c>
      <c r="J159" s="4" t="s">
        <v>16</v>
      </c>
      <c r="K159" s="6" t="s">
        <v>65</v>
      </c>
    </row>
    <row r="160" spans="1:15">
      <c r="A160">
        <v>27050</v>
      </c>
      <c r="B160">
        <v>6948</v>
      </c>
      <c r="C160" t="s">
        <v>12</v>
      </c>
      <c r="D160" s="3">
        <v>28</v>
      </c>
      <c r="E160" t="s">
        <v>55</v>
      </c>
      <c r="F160" s="8">
        <v>2</v>
      </c>
      <c r="G160" t="s">
        <v>64</v>
      </c>
      <c r="I160" s="5">
        <v>0.35</v>
      </c>
      <c r="J160" t="s">
        <v>16</v>
      </c>
      <c r="K160" s="6" t="s">
        <v>65</v>
      </c>
    </row>
    <row r="161" spans="1:15">
      <c r="A161">
        <v>27050</v>
      </c>
      <c r="B161">
        <v>6948</v>
      </c>
      <c r="C161" t="s">
        <v>12</v>
      </c>
      <c r="D161" s="3">
        <v>28</v>
      </c>
      <c r="E161" t="s">
        <v>55</v>
      </c>
      <c r="F161" s="8">
        <v>1</v>
      </c>
      <c r="G161" t="s">
        <v>93</v>
      </c>
      <c r="H161" s="4" t="s">
        <v>38</v>
      </c>
      <c r="I161" s="5">
        <v>31.08</v>
      </c>
      <c r="J161" t="s">
        <v>16</v>
      </c>
      <c r="K161" s="6" t="s">
        <v>65</v>
      </c>
      <c r="L161" t="s">
        <v>71</v>
      </c>
    </row>
    <row r="162" spans="1:15">
      <c r="A162">
        <v>27050</v>
      </c>
      <c r="B162">
        <v>6948</v>
      </c>
      <c r="C162" t="s">
        <v>12</v>
      </c>
      <c r="D162" s="3">
        <v>28</v>
      </c>
      <c r="E162" t="s">
        <v>55</v>
      </c>
      <c r="F162" s="8">
        <v>3</v>
      </c>
      <c r="G162" t="s">
        <v>30</v>
      </c>
      <c r="I162" s="5">
        <v>87.96</v>
      </c>
      <c r="J162" t="s">
        <v>16</v>
      </c>
      <c r="K162" s="6" t="s">
        <v>65</v>
      </c>
    </row>
    <row r="163" spans="1:15">
      <c r="A163">
        <v>27050</v>
      </c>
      <c r="B163">
        <v>6948</v>
      </c>
      <c r="C163" t="s">
        <v>12</v>
      </c>
      <c r="D163" s="3">
        <v>28</v>
      </c>
      <c r="E163" t="s">
        <v>55</v>
      </c>
      <c r="F163" s="8">
        <v>7</v>
      </c>
      <c r="G163" t="s">
        <v>118</v>
      </c>
      <c r="I163" s="5">
        <v>83.6</v>
      </c>
      <c r="J163" t="s">
        <v>16</v>
      </c>
      <c r="K163" s="6" t="s">
        <v>65</v>
      </c>
    </row>
    <row r="164" spans="1:15">
      <c r="A164">
        <v>27050</v>
      </c>
      <c r="B164">
        <v>6948</v>
      </c>
      <c r="C164" t="s">
        <v>12</v>
      </c>
      <c r="D164" s="3">
        <v>28</v>
      </c>
      <c r="E164" t="s">
        <v>55</v>
      </c>
      <c r="F164" s="8">
        <v>8</v>
      </c>
      <c r="G164" t="s">
        <v>119</v>
      </c>
      <c r="I164" s="5">
        <v>135.02000000000001</v>
      </c>
      <c r="J164" t="s">
        <v>16</v>
      </c>
      <c r="K164" s="6" t="s">
        <v>65</v>
      </c>
    </row>
    <row r="165" spans="1:15">
      <c r="A165">
        <v>27050</v>
      </c>
      <c r="B165">
        <v>6948</v>
      </c>
      <c r="C165" t="s">
        <v>12</v>
      </c>
      <c r="D165" s="3">
        <v>28</v>
      </c>
      <c r="E165" t="s">
        <v>55</v>
      </c>
      <c r="F165" s="8">
        <v>9</v>
      </c>
      <c r="G165" t="s">
        <v>45</v>
      </c>
      <c r="I165" s="5">
        <v>38.409999999999997</v>
      </c>
      <c r="J165" t="s">
        <v>16</v>
      </c>
      <c r="K165" s="6" t="s">
        <v>65</v>
      </c>
    </row>
    <row r="166" spans="1:15">
      <c r="A166" s="4">
        <v>27050</v>
      </c>
      <c r="B166" s="4">
        <v>6948</v>
      </c>
      <c r="C166" s="4" t="s">
        <v>12</v>
      </c>
      <c r="D166" s="12">
        <v>28</v>
      </c>
      <c r="E166" t="s">
        <v>55</v>
      </c>
      <c r="F166" s="13">
        <v>3</v>
      </c>
      <c r="G166" s="4" t="s">
        <v>120</v>
      </c>
      <c r="H166" s="4" t="s">
        <v>38</v>
      </c>
      <c r="I166" s="14">
        <v>102</v>
      </c>
      <c r="J166" s="4" t="s">
        <v>16</v>
      </c>
      <c r="K166" s="6" t="s">
        <v>17</v>
      </c>
      <c r="L166" s="4" t="s">
        <v>121</v>
      </c>
    </row>
    <row r="167" spans="1:15">
      <c r="A167" s="4">
        <v>27050</v>
      </c>
      <c r="B167" s="4">
        <v>6948</v>
      </c>
      <c r="C167" s="4" t="s">
        <v>12</v>
      </c>
      <c r="D167" s="12">
        <v>28</v>
      </c>
      <c r="E167" t="s">
        <v>55</v>
      </c>
      <c r="F167" s="13">
        <v>3</v>
      </c>
      <c r="G167" s="4" t="s">
        <v>120</v>
      </c>
      <c r="H167" s="4" t="s">
        <v>15</v>
      </c>
      <c r="I167" s="14">
        <v>36.47</v>
      </c>
      <c r="J167" s="4" t="s">
        <v>16</v>
      </c>
      <c r="K167" s="6" t="s">
        <v>17</v>
      </c>
      <c r="L167" s="4"/>
    </row>
    <row r="168" spans="1:15">
      <c r="A168" s="4">
        <v>27050</v>
      </c>
      <c r="B168" s="4">
        <v>6948</v>
      </c>
      <c r="C168" s="4" t="s">
        <v>12</v>
      </c>
      <c r="D168" s="12">
        <v>28</v>
      </c>
      <c r="E168" t="s">
        <v>55</v>
      </c>
      <c r="F168" s="13">
        <v>2</v>
      </c>
      <c r="G168" s="4" t="s">
        <v>48</v>
      </c>
      <c r="H168" s="4" t="s">
        <v>15</v>
      </c>
      <c r="I168" s="14">
        <v>23.16</v>
      </c>
      <c r="J168" s="4" t="s">
        <v>16</v>
      </c>
      <c r="K168" s="6" t="s">
        <v>17</v>
      </c>
      <c r="L168" s="4" t="s">
        <v>122</v>
      </c>
    </row>
    <row r="169" spans="1:15">
      <c r="A169" s="4">
        <v>27050</v>
      </c>
      <c r="B169" s="4">
        <v>6948</v>
      </c>
      <c r="C169" s="4" t="s">
        <v>12</v>
      </c>
      <c r="D169" s="12">
        <v>28</v>
      </c>
      <c r="E169" t="s">
        <v>55</v>
      </c>
      <c r="F169" s="13">
        <v>4</v>
      </c>
      <c r="G169" s="4" t="s">
        <v>75</v>
      </c>
      <c r="H169" s="4" t="s">
        <v>38</v>
      </c>
      <c r="I169" s="14">
        <v>60.45</v>
      </c>
      <c r="J169" s="4" t="s">
        <v>16</v>
      </c>
      <c r="K169" s="6" t="s">
        <v>17</v>
      </c>
      <c r="L169" s="4"/>
    </row>
    <row r="170" spans="1:15">
      <c r="A170" s="4">
        <v>27050</v>
      </c>
      <c r="B170" s="4">
        <v>6948</v>
      </c>
      <c r="C170" s="4" t="s">
        <v>12</v>
      </c>
      <c r="D170" s="12">
        <v>28</v>
      </c>
      <c r="E170" t="s">
        <v>55</v>
      </c>
      <c r="F170" s="13">
        <v>1</v>
      </c>
      <c r="G170" s="4" t="s">
        <v>75</v>
      </c>
      <c r="H170" s="4" t="s">
        <v>15</v>
      </c>
      <c r="I170" s="14">
        <v>38.93</v>
      </c>
      <c r="J170" s="4" t="s">
        <v>16</v>
      </c>
      <c r="K170" s="6" t="s">
        <v>17</v>
      </c>
      <c r="L170" s="4"/>
      <c r="O170" s="11"/>
    </row>
    <row r="171" spans="1:15">
      <c r="A171" s="4">
        <v>27050</v>
      </c>
      <c r="B171" s="4">
        <v>6948</v>
      </c>
      <c r="C171" s="4" t="s">
        <v>12</v>
      </c>
      <c r="D171" s="12">
        <v>28</v>
      </c>
      <c r="E171" t="s">
        <v>55</v>
      </c>
      <c r="F171" s="13">
        <v>1</v>
      </c>
      <c r="G171" s="4" t="s">
        <v>84</v>
      </c>
      <c r="H171" s="4" t="s">
        <v>38</v>
      </c>
      <c r="I171" s="14">
        <v>68.510000000000005</v>
      </c>
      <c r="J171" s="4" t="s">
        <v>16</v>
      </c>
      <c r="K171" s="6" t="s">
        <v>17</v>
      </c>
      <c r="L171" s="4" t="s">
        <v>71</v>
      </c>
    </row>
    <row r="172" spans="1:15">
      <c r="A172" s="4">
        <v>27050</v>
      </c>
      <c r="B172" s="4">
        <v>6948</v>
      </c>
      <c r="C172" s="4" t="s">
        <v>12</v>
      </c>
      <c r="D172" s="12">
        <v>28</v>
      </c>
      <c r="E172" t="s">
        <v>55</v>
      </c>
      <c r="F172" s="13">
        <v>2</v>
      </c>
      <c r="G172" s="4" t="s">
        <v>84</v>
      </c>
      <c r="H172" s="4" t="s">
        <v>15</v>
      </c>
      <c r="I172" s="14">
        <v>82.29</v>
      </c>
      <c r="J172" s="4" t="s">
        <v>16</v>
      </c>
      <c r="K172" s="6" t="s">
        <v>17</v>
      </c>
      <c r="L172" s="4" t="s">
        <v>71</v>
      </c>
    </row>
    <row r="173" spans="1:15">
      <c r="A173" s="4">
        <v>27050</v>
      </c>
      <c r="B173" s="4">
        <v>6948</v>
      </c>
      <c r="C173" s="4" t="s">
        <v>12</v>
      </c>
      <c r="D173" s="12">
        <v>28</v>
      </c>
      <c r="E173" t="s">
        <v>55</v>
      </c>
      <c r="F173" s="13">
        <v>3</v>
      </c>
      <c r="G173" s="4" t="s">
        <v>14</v>
      </c>
      <c r="H173" s="4" t="s">
        <v>38</v>
      </c>
      <c r="I173" s="14">
        <v>96.1</v>
      </c>
      <c r="J173" s="4" t="s">
        <v>16</v>
      </c>
      <c r="K173" s="6" t="s">
        <v>17</v>
      </c>
      <c r="L173" s="4"/>
    </row>
    <row r="174" spans="1:15">
      <c r="A174" s="4">
        <v>27050</v>
      </c>
      <c r="B174" s="4">
        <v>6948</v>
      </c>
      <c r="C174" s="4" t="s">
        <v>12</v>
      </c>
      <c r="D174" s="12">
        <v>28</v>
      </c>
      <c r="E174" t="s">
        <v>55</v>
      </c>
      <c r="F174" s="13">
        <v>1</v>
      </c>
      <c r="G174" s="4" t="s">
        <v>14</v>
      </c>
      <c r="H174" s="4" t="s">
        <v>15</v>
      </c>
      <c r="I174" s="14">
        <v>58.31</v>
      </c>
      <c r="J174" s="4" t="s">
        <v>16</v>
      </c>
      <c r="K174" s="6" t="s">
        <v>17</v>
      </c>
      <c r="L174" s="4" t="s">
        <v>123</v>
      </c>
    </row>
    <row r="175" spans="1:15">
      <c r="A175" s="4">
        <v>27050</v>
      </c>
      <c r="B175" s="4">
        <v>6948</v>
      </c>
      <c r="C175" s="4" t="s">
        <v>12</v>
      </c>
      <c r="D175" s="12">
        <v>28</v>
      </c>
      <c r="E175" t="s">
        <v>55</v>
      </c>
      <c r="F175" s="13">
        <v>1</v>
      </c>
      <c r="G175" s="4" t="s">
        <v>14</v>
      </c>
      <c r="H175" s="4" t="s">
        <v>15</v>
      </c>
      <c r="I175" s="14">
        <v>11.58</v>
      </c>
      <c r="J175" s="4" t="s">
        <v>16</v>
      </c>
      <c r="K175" s="6" t="s">
        <v>17</v>
      </c>
      <c r="L175" s="4"/>
    </row>
    <row r="176" spans="1:15">
      <c r="A176" s="4">
        <v>27050</v>
      </c>
      <c r="B176" s="4">
        <v>6948</v>
      </c>
      <c r="C176" s="4" t="s">
        <v>12</v>
      </c>
      <c r="D176" s="12">
        <v>28</v>
      </c>
      <c r="E176" t="s">
        <v>55</v>
      </c>
      <c r="F176" s="13">
        <v>1</v>
      </c>
      <c r="G176" s="4" t="s">
        <v>14</v>
      </c>
      <c r="H176" s="4" t="s">
        <v>15</v>
      </c>
      <c r="I176" s="14">
        <v>5.92</v>
      </c>
      <c r="J176" s="4" t="s">
        <v>16</v>
      </c>
      <c r="K176" s="6" t="s">
        <v>17</v>
      </c>
      <c r="L176" s="4"/>
    </row>
    <row r="177" spans="1:12">
      <c r="A177" s="4">
        <v>27050</v>
      </c>
      <c r="B177" s="4">
        <v>6948</v>
      </c>
      <c r="C177" s="4" t="s">
        <v>12</v>
      </c>
      <c r="D177" s="12">
        <v>28</v>
      </c>
      <c r="E177" t="s">
        <v>55</v>
      </c>
      <c r="F177" s="13">
        <v>1</v>
      </c>
      <c r="G177" s="4" t="s">
        <v>69</v>
      </c>
      <c r="I177" s="14">
        <v>24.13</v>
      </c>
      <c r="J177" s="4" t="s">
        <v>16</v>
      </c>
      <c r="K177" s="6" t="s">
        <v>17</v>
      </c>
      <c r="L177" s="4"/>
    </row>
    <row r="178" spans="1:12">
      <c r="A178" s="4">
        <v>27050</v>
      </c>
      <c r="B178" s="4">
        <v>6948</v>
      </c>
      <c r="C178" s="4" t="s">
        <v>12</v>
      </c>
      <c r="D178" s="12">
        <v>28</v>
      </c>
      <c r="E178" t="s">
        <v>55</v>
      </c>
      <c r="F178" s="13">
        <v>2</v>
      </c>
      <c r="G178" s="4" t="s">
        <v>124</v>
      </c>
      <c r="I178" s="14">
        <v>44.74</v>
      </c>
      <c r="J178" s="4" t="s">
        <v>16</v>
      </c>
      <c r="K178" s="6" t="s">
        <v>17</v>
      </c>
      <c r="L178" s="4" t="s">
        <v>125</v>
      </c>
    </row>
    <row r="179" spans="1:12">
      <c r="A179" s="4">
        <v>27050</v>
      </c>
      <c r="B179" s="4">
        <v>6948</v>
      </c>
      <c r="C179" s="4" t="s">
        <v>12</v>
      </c>
      <c r="D179" s="12">
        <v>28</v>
      </c>
      <c r="E179" t="s">
        <v>55</v>
      </c>
      <c r="F179" s="13">
        <v>1</v>
      </c>
      <c r="G179" s="4" t="s">
        <v>126</v>
      </c>
      <c r="I179" s="14">
        <v>35.549999999999997</v>
      </c>
      <c r="J179" s="4" t="s">
        <v>16</v>
      </c>
      <c r="K179" s="6" t="s">
        <v>17</v>
      </c>
      <c r="L179" s="4" t="s">
        <v>29</v>
      </c>
    </row>
    <row r="180" spans="1:12">
      <c r="A180" s="4">
        <v>27050</v>
      </c>
      <c r="B180" s="4">
        <v>6948</v>
      </c>
      <c r="C180" s="4" t="s">
        <v>12</v>
      </c>
      <c r="D180" s="12">
        <v>28</v>
      </c>
      <c r="E180" t="s">
        <v>55</v>
      </c>
      <c r="F180" s="13">
        <v>1</v>
      </c>
      <c r="G180" s="4" t="s">
        <v>126</v>
      </c>
      <c r="H180" s="4" t="s">
        <v>38</v>
      </c>
      <c r="I180" s="14">
        <v>41.52</v>
      </c>
      <c r="J180" s="4" t="s">
        <v>16</v>
      </c>
      <c r="K180" s="6" t="s">
        <v>17</v>
      </c>
      <c r="L180" s="4" t="s">
        <v>127</v>
      </c>
    </row>
    <row r="181" spans="1:12">
      <c r="A181" s="4">
        <v>27050</v>
      </c>
      <c r="B181" s="4">
        <v>6948</v>
      </c>
      <c r="C181" s="4" t="s">
        <v>12</v>
      </c>
      <c r="D181" s="12">
        <v>28</v>
      </c>
      <c r="E181" t="s">
        <v>55</v>
      </c>
      <c r="F181" s="13">
        <v>1</v>
      </c>
      <c r="G181" s="4" t="s">
        <v>126</v>
      </c>
      <c r="H181" s="4" t="s">
        <v>15</v>
      </c>
      <c r="I181" s="14">
        <v>51.68</v>
      </c>
      <c r="J181" s="4" t="s">
        <v>16</v>
      </c>
      <c r="K181" s="6" t="s">
        <v>17</v>
      </c>
      <c r="L181" s="4" t="s">
        <v>71</v>
      </c>
    </row>
    <row r="182" spans="1:12">
      <c r="A182" s="4">
        <v>27050</v>
      </c>
      <c r="B182" s="4">
        <v>6948</v>
      </c>
      <c r="C182" s="4" t="s">
        <v>12</v>
      </c>
      <c r="D182" s="12">
        <v>28</v>
      </c>
      <c r="E182" t="s">
        <v>55</v>
      </c>
      <c r="F182" s="13">
        <v>1</v>
      </c>
      <c r="G182" s="4" t="s">
        <v>110</v>
      </c>
      <c r="H182" s="4" t="s">
        <v>38</v>
      </c>
      <c r="I182" s="14">
        <v>31.21</v>
      </c>
      <c r="J182" s="4" t="s">
        <v>16</v>
      </c>
      <c r="K182" s="6" t="s">
        <v>17</v>
      </c>
      <c r="L182" s="4" t="s">
        <v>29</v>
      </c>
    </row>
    <row r="183" spans="1:12">
      <c r="A183" s="4">
        <v>27050</v>
      </c>
      <c r="B183" s="4">
        <v>6948</v>
      </c>
      <c r="C183" s="4" t="s">
        <v>12</v>
      </c>
      <c r="D183" s="12">
        <v>28</v>
      </c>
      <c r="E183" t="s">
        <v>55</v>
      </c>
      <c r="F183" s="13">
        <v>2</v>
      </c>
      <c r="G183" s="4" t="s">
        <v>90</v>
      </c>
      <c r="H183" s="4" t="s">
        <v>15</v>
      </c>
      <c r="I183" s="14">
        <v>36.6</v>
      </c>
      <c r="J183" s="4" t="s">
        <v>16</v>
      </c>
      <c r="K183" s="6" t="s">
        <v>17</v>
      </c>
      <c r="L183" s="4" t="s">
        <v>71</v>
      </c>
    </row>
    <row r="184" spans="1:12">
      <c r="A184" s="4">
        <v>27050</v>
      </c>
      <c r="B184" s="4">
        <v>6948</v>
      </c>
      <c r="C184" s="4" t="s">
        <v>12</v>
      </c>
      <c r="D184" s="12">
        <v>28</v>
      </c>
      <c r="E184" t="s">
        <v>55</v>
      </c>
      <c r="F184" s="13">
        <v>1</v>
      </c>
      <c r="G184" s="4" t="s">
        <v>93</v>
      </c>
      <c r="H184" s="4" t="s">
        <v>38</v>
      </c>
      <c r="I184" s="14">
        <v>41.25</v>
      </c>
      <c r="J184" s="4" t="s">
        <v>16</v>
      </c>
      <c r="K184" s="6" t="s">
        <v>17</v>
      </c>
      <c r="L184" s="4" t="s">
        <v>29</v>
      </c>
    </row>
    <row r="185" spans="1:12">
      <c r="A185" s="4">
        <v>27050</v>
      </c>
      <c r="B185" s="4">
        <v>6948</v>
      </c>
      <c r="C185" s="4" t="s">
        <v>12</v>
      </c>
      <c r="D185" s="12">
        <v>28</v>
      </c>
      <c r="E185" t="s">
        <v>55</v>
      </c>
      <c r="F185" s="13">
        <v>1</v>
      </c>
      <c r="G185" s="4" t="s">
        <v>93</v>
      </c>
      <c r="H185" s="4" t="s">
        <v>15</v>
      </c>
      <c r="I185" s="14">
        <v>31.92</v>
      </c>
      <c r="J185" s="4" t="s">
        <v>16</v>
      </c>
      <c r="K185" s="6" t="s">
        <v>17</v>
      </c>
      <c r="L185" s="4" t="s">
        <v>29</v>
      </c>
    </row>
    <row r="186" spans="1:12">
      <c r="A186" s="4">
        <v>27050</v>
      </c>
      <c r="B186" s="4">
        <v>6948</v>
      </c>
      <c r="C186" s="4" t="s">
        <v>12</v>
      </c>
      <c r="D186" s="12">
        <v>28</v>
      </c>
      <c r="E186" t="s">
        <v>55</v>
      </c>
      <c r="F186" s="13">
        <v>2</v>
      </c>
      <c r="G186" s="4" t="s">
        <v>128</v>
      </c>
      <c r="I186" s="14">
        <v>64.180000000000007</v>
      </c>
      <c r="J186" s="4" t="s">
        <v>16</v>
      </c>
      <c r="K186" s="6" t="s">
        <v>17</v>
      </c>
      <c r="L186" s="4" t="s">
        <v>129</v>
      </c>
    </row>
    <row r="187" spans="1:12">
      <c r="A187">
        <v>27050</v>
      </c>
      <c r="B187">
        <v>6948</v>
      </c>
      <c r="C187" t="s">
        <v>12</v>
      </c>
      <c r="D187" s="3">
        <v>28</v>
      </c>
      <c r="E187" t="s">
        <v>55</v>
      </c>
      <c r="F187" s="8">
        <v>2</v>
      </c>
      <c r="G187" t="s">
        <v>130</v>
      </c>
      <c r="I187" s="5">
        <v>32.83</v>
      </c>
      <c r="J187" t="s">
        <v>16</v>
      </c>
    </row>
    <row r="188" spans="1:12">
      <c r="A188">
        <v>27050</v>
      </c>
      <c r="B188">
        <v>6948</v>
      </c>
      <c r="C188" t="s">
        <v>12</v>
      </c>
      <c r="D188" s="3">
        <v>28</v>
      </c>
      <c r="E188" t="s">
        <v>55</v>
      </c>
      <c r="F188" s="8">
        <v>1</v>
      </c>
      <c r="G188" t="s">
        <v>131</v>
      </c>
      <c r="I188" s="5">
        <v>9.93</v>
      </c>
      <c r="J188" t="s">
        <v>16</v>
      </c>
    </row>
    <row r="189" spans="1:12">
      <c r="A189">
        <v>27050</v>
      </c>
      <c r="B189">
        <v>6948</v>
      </c>
      <c r="C189" t="s">
        <v>12</v>
      </c>
      <c r="D189" s="3">
        <v>28</v>
      </c>
      <c r="E189" t="s">
        <v>55</v>
      </c>
      <c r="F189" s="8">
        <v>1</v>
      </c>
      <c r="G189" t="s">
        <v>45</v>
      </c>
      <c r="I189" s="5">
        <v>8.36</v>
      </c>
      <c r="J189" t="s">
        <v>16</v>
      </c>
    </row>
    <row r="190" spans="1:12">
      <c r="A190">
        <v>27050</v>
      </c>
      <c r="B190">
        <v>6948</v>
      </c>
      <c r="C190" t="s">
        <v>12</v>
      </c>
      <c r="D190" s="3">
        <v>28</v>
      </c>
      <c r="E190" t="s">
        <v>55</v>
      </c>
      <c r="F190" s="8">
        <v>3</v>
      </c>
      <c r="G190" t="s">
        <v>23</v>
      </c>
      <c r="H190" s="4" t="s">
        <v>38</v>
      </c>
      <c r="I190" s="5">
        <v>20.420000000000002</v>
      </c>
      <c r="J190" t="s">
        <v>16</v>
      </c>
    </row>
    <row r="191" spans="1:12">
      <c r="A191">
        <v>27050</v>
      </c>
      <c r="B191">
        <v>6948</v>
      </c>
      <c r="C191" t="s">
        <v>12</v>
      </c>
      <c r="D191" s="3">
        <v>28</v>
      </c>
      <c r="E191" t="s">
        <v>55</v>
      </c>
      <c r="F191" s="8">
        <v>10</v>
      </c>
      <c r="G191" t="s">
        <v>23</v>
      </c>
      <c r="H191" s="4" t="s">
        <v>15</v>
      </c>
      <c r="I191" s="5">
        <v>63.31</v>
      </c>
      <c r="J191" t="s">
        <v>16</v>
      </c>
    </row>
    <row r="192" spans="1:12">
      <c r="A192">
        <v>27050</v>
      </c>
      <c r="B192">
        <v>6948</v>
      </c>
      <c r="C192" t="s">
        <v>12</v>
      </c>
      <c r="D192" s="3">
        <v>28</v>
      </c>
      <c r="E192" t="s">
        <v>55</v>
      </c>
      <c r="F192" s="8">
        <v>30</v>
      </c>
      <c r="G192" t="s">
        <v>23</v>
      </c>
      <c r="I192" s="5">
        <f>79.77+3.25</f>
        <v>83.02</v>
      </c>
      <c r="J192" t="s">
        <v>16</v>
      </c>
    </row>
    <row r="193" spans="1:15">
      <c r="A193">
        <v>27050</v>
      </c>
      <c r="B193">
        <v>6948</v>
      </c>
      <c r="C193" t="s">
        <v>12</v>
      </c>
      <c r="D193" s="3">
        <v>28</v>
      </c>
      <c r="E193" t="s">
        <v>55</v>
      </c>
      <c r="F193" s="8">
        <v>2</v>
      </c>
      <c r="G193" t="s">
        <v>100</v>
      </c>
      <c r="I193" s="5">
        <v>7.99</v>
      </c>
      <c r="J193" t="s">
        <v>16</v>
      </c>
    </row>
    <row r="194" spans="1:15">
      <c r="A194">
        <v>27050</v>
      </c>
      <c r="B194">
        <v>6948</v>
      </c>
      <c r="C194" t="s">
        <v>12</v>
      </c>
      <c r="D194" s="3">
        <v>28</v>
      </c>
      <c r="E194" t="s">
        <v>55</v>
      </c>
      <c r="F194" s="8">
        <v>3</v>
      </c>
      <c r="G194" t="s">
        <v>76</v>
      </c>
      <c r="I194" s="5">
        <v>20.21</v>
      </c>
      <c r="J194" t="s">
        <v>22</v>
      </c>
    </row>
    <row r="195" spans="1:15">
      <c r="A195">
        <v>27050</v>
      </c>
      <c r="B195">
        <v>6948</v>
      </c>
      <c r="C195" t="s">
        <v>12</v>
      </c>
      <c r="D195" s="3">
        <v>28</v>
      </c>
      <c r="E195" t="s">
        <v>55</v>
      </c>
      <c r="F195" s="8">
        <v>6</v>
      </c>
      <c r="G195" t="s">
        <v>40</v>
      </c>
      <c r="I195" s="5">
        <v>23.18</v>
      </c>
      <c r="J195" t="s">
        <v>22</v>
      </c>
      <c r="N195" s="1"/>
    </row>
    <row r="196" spans="1:15">
      <c r="A196">
        <v>27050</v>
      </c>
      <c r="B196">
        <v>6948</v>
      </c>
      <c r="C196" t="s">
        <v>12</v>
      </c>
      <c r="D196" s="3">
        <v>28</v>
      </c>
      <c r="E196" t="s">
        <v>55</v>
      </c>
      <c r="F196" s="8">
        <v>47</v>
      </c>
      <c r="G196" t="s">
        <v>19</v>
      </c>
      <c r="I196" s="5">
        <f>175.33+168.61+30.27</f>
        <v>374.21000000000004</v>
      </c>
      <c r="J196" t="s">
        <v>22</v>
      </c>
      <c r="N196" s="1"/>
    </row>
    <row r="197" spans="1:15">
      <c r="A197">
        <v>27050</v>
      </c>
      <c r="B197">
        <v>6948</v>
      </c>
      <c r="C197" t="s">
        <v>12</v>
      </c>
      <c r="D197" s="3">
        <v>28</v>
      </c>
      <c r="E197" t="s">
        <v>55</v>
      </c>
      <c r="F197" s="8">
        <v>1</v>
      </c>
      <c r="G197" t="s">
        <v>14</v>
      </c>
      <c r="H197" s="4" t="s">
        <v>38</v>
      </c>
      <c r="I197" s="5">
        <v>23.78</v>
      </c>
      <c r="J197" t="s">
        <v>28</v>
      </c>
      <c r="K197" s="6" t="s">
        <v>85</v>
      </c>
    </row>
    <row r="198" spans="1:15">
      <c r="A198">
        <v>27050</v>
      </c>
      <c r="B198">
        <v>6948</v>
      </c>
      <c r="C198" t="s">
        <v>12</v>
      </c>
      <c r="D198" s="3">
        <v>28</v>
      </c>
      <c r="E198" t="s">
        <v>55</v>
      </c>
      <c r="F198" s="8">
        <v>1</v>
      </c>
      <c r="G198" t="s">
        <v>23</v>
      </c>
      <c r="H198" s="4" t="s">
        <v>38</v>
      </c>
      <c r="I198" s="5">
        <v>3.19</v>
      </c>
      <c r="J198" t="s">
        <v>28</v>
      </c>
    </row>
    <row r="199" spans="1:15">
      <c r="A199">
        <v>27050</v>
      </c>
      <c r="B199">
        <v>6948</v>
      </c>
      <c r="C199" t="s">
        <v>12</v>
      </c>
      <c r="D199" s="3">
        <v>28</v>
      </c>
      <c r="E199" t="s">
        <v>55</v>
      </c>
      <c r="F199" s="8">
        <v>22</v>
      </c>
      <c r="G199" t="s">
        <v>23</v>
      </c>
      <c r="I199" s="5">
        <v>56.13</v>
      </c>
      <c r="J199" t="s">
        <v>28</v>
      </c>
    </row>
    <row r="200" spans="1:15">
      <c r="A200">
        <v>27050</v>
      </c>
      <c r="B200">
        <v>6948</v>
      </c>
      <c r="C200" t="s">
        <v>12</v>
      </c>
      <c r="D200" s="3">
        <v>28</v>
      </c>
      <c r="E200" t="s">
        <v>55</v>
      </c>
      <c r="F200" s="8">
        <v>3</v>
      </c>
      <c r="G200" t="s">
        <v>132</v>
      </c>
      <c r="I200" s="5">
        <v>2.0099999999999998</v>
      </c>
      <c r="J200" t="s">
        <v>28</v>
      </c>
    </row>
    <row r="201" spans="1:15">
      <c r="A201">
        <v>27050</v>
      </c>
      <c r="B201">
        <v>6948</v>
      </c>
      <c r="C201" t="s">
        <v>12</v>
      </c>
      <c r="D201" s="3">
        <v>28</v>
      </c>
      <c r="E201" t="s">
        <v>55</v>
      </c>
      <c r="F201" s="8">
        <v>4</v>
      </c>
      <c r="G201" t="s">
        <v>133</v>
      </c>
      <c r="I201" s="5">
        <v>28.1</v>
      </c>
      <c r="J201" t="s">
        <v>52</v>
      </c>
    </row>
    <row r="202" spans="1:15">
      <c r="A202">
        <v>27050</v>
      </c>
      <c r="B202">
        <v>6948</v>
      </c>
      <c r="C202" t="s">
        <v>12</v>
      </c>
      <c r="D202" s="3">
        <v>28</v>
      </c>
      <c r="E202" t="s">
        <v>55</v>
      </c>
      <c r="F202" s="8">
        <v>44</v>
      </c>
      <c r="G202" t="s">
        <v>19</v>
      </c>
      <c r="I202" s="5">
        <v>35.840000000000003</v>
      </c>
      <c r="J202" t="s">
        <v>53</v>
      </c>
    </row>
    <row r="203" spans="1:15" s="18" customFormat="1">
      <c r="A203" s="10">
        <v>27144</v>
      </c>
      <c r="B203" s="10">
        <v>6948</v>
      </c>
      <c r="C203" s="10" t="s">
        <v>12</v>
      </c>
      <c r="D203" s="15">
        <v>29</v>
      </c>
      <c r="E203" s="10" t="s">
        <v>134</v>
      </c>
      <c r="F203" s="10">
        <v>1</v>
      </c>
      <c r="G203" s="10" t="s">
        <v>19</v>
      </c>
      <c r="H203" s="10"/>
      <c r="I203" s="16">
        <v>0.93</v>
      </c>
      <c r="J203" s="10" t="s">
        <v>31</v>
      </c>
      <c r="K203" s="17"/>
      <c r="L203" s="10" t="s">
        <v>50</v>
      </c>
      <c r="M203" s="10"/>
      <c r="N203" s="10"/>
      <c r="O203" s="10"/>
    </row>
    <row r="204" spans="1:15" s="18" customFormat="1">
      <c r="A204" s="10">
        <v>27144</v>
      </c>
      <c r="B204" s="10">
        <v>6948</v>
      </c>
      <c r="C204" s="10" t="s">
        <v>12</v>
      </c>
      <c r="D204" s="15">
        <v>29</v>
      </c>
      <c r="E204" s="10" t="s">
        <v>134</v>
      </c>
      <c r="F204" s="10">
        <v>1</v>
      </c>
      <c r="G204" s="10" t="s">
        <v>33</v>
      </c>
      <c r="H204" s="10"/>
      <c r="I204" s="16">
        <v>2</v>
      </c>
      <c r="J204" s="10" t="s">
        <v>20</v>
      </c>
      <c r="K204" s="17" t="s">
        <v>34</v>
      </c>
      <c r="L204" s="10"/>
      <c r="M204" s="10"/>
      <c r="N204" s="10"/>
      <c r="O204" s="10"/>
    </row>
    <row r="205" spans="1:15" s="18" customFormat="1">
      <c r="A205" s="10">
        <v>27144</v>
      </c>
      <c r="B205" s="10">
        <v>6948</v>
      </c>
      <c r="C205" s="10" t="s">
        <v>12</v>
      </c>
      <c r="D205" s="15">
        <v>29</v>
      </c>
      <c r="E205" s="10" t="s">
        <v>134</v>
      </c>
      <c r="F205" s="10">
        <v>1</v>
      </c>
      <c r="G205" s="10" t="s">
        <v>135</v>
      </c>
      <c r="H205" s="10" t="s">
        <v>15</v>
      </c>
      <c r="I205" s="16">
        <v>1.6</v>
      </c>
      <c r="J205" s="10" t="s">
        <v>20</v>
      </c>
      <c r="K205" s="17" t="s">
        <v>136</v>
      </c>
      <c r="L205" s="10"/>
      <c r="M205" s="10"/>
      <c r="N205" s="10"/>
      <c r="O205" s="10"/>
    </row>
    <row r="206" spans="1:15" s="18" customFormat="1">
      <c r="A206" s="10">
        <v>27144</v>
      </c>
      <c r="B206" s="10">
        <v>6948</v>
      </c>
      <c r="C206" s="10" t="s">
        <v>12</v>
      </c>
      <c r="D206" s="15">
        <v>29</v>
      </c>
      <c r="E206" s="10" t="s">
        <v>134</v>
      </c>
      <c r="F206" s="10">
        <v>1</v>
      </c>
      <c r="G206" s="10" t="s">
        <v>41</v>
      </c>
      <c r="H206" s="10"/>
      <c r="I206" s="16">
        <v>1.08</v>
      </c>
      <c r="J206" s="10" t="s">
        <v>20</v>
      </c>
      <c r="K206" s="17" t="s">
        <v>39</v>
      </c>
      <c r="L206" s="10"/>
      <c r="M206" s="10"/>
      <c r="N206" s="10"/>
      <c r="O206" s="10"/>
    </row>
    <row r="207" spans="1:15" s="18" customFormat="1">
      <c r="A207" s="10">
        <v>27144</v>
      </c>
      <c r="B207" s="10">
        <v>6948</v>
      </c>
      <c r="C207" s="10" t="s">
        <v>12</v>
      </c>
      <c r="D207" s="15">
        <v>29</v>
      </c>
      <c r="E207" s="10" t="s">
        <v>134</v>
      </c>
      <c r="F207" s="10">
        <v>1</v>
      </c>
      <c r="G207" s="10" t="s">
        <v>49</v>
      </c>
      <c r="H207" s="10"/>
      <c r="I207" s="16">
        <v>6.64</v>
      </c>
      <c r="J207" s="10" t="s">
        <v>16</v>
      </c>
      <c r="K207" s="17" t="s">
        <v>17</v>
      </c>
      <c r="L207" s="10"/>
      <c r="M207" s="10"/>
      <c r="N207" s="10"/>
      <c r="O207" s="10"/>
    </row>
    <row r="208" spans="1:15" s="18" customFormat="1">
      <c r="A208" s="10">
        <v>27144</v>
      </c>
      <c r="B208" s="10">
        <v>6948</v>
      </c>
      <c r="C208" s="10" t="s">
        <v>12</v>
      </c>
      <c r="D208" s="15">
        <v>29</v>
      </c>
      <c r="E208" s="10" t="s">
        <v>134</v>
      </c>
      <c r="F208" s="10">
        <v>1</v>
      </c>
      <c r="G208" s="10" t="s">
        <v>24</v>
      </c>
      <c r="H208" s="10"/>
      <c r="I208" s="16">
        <v>43.65</v>
      </c>
      <c r="J208" s="10" t="s">
        <v>16</v>
      </c>
      <c r="K208" s="17"/>
      <c r="L208" s="10"/>
      <c r="M208" s="10"/>
      <c r="N208" s="10"/>
      <c r="O208" s="10"/>
    </row>
    <row r="209" spans="1:15" s="18" customFormat="1">
      <c r="A209" s="10">
        <v>27144</v>
      </c>
      <c r="B209" s="10">
        <v>6948</v>
      </c>
      <c r="C209" s="10" t="s">
        <v>12</v>
      </c>
      <c r="D209" s="15">
        <v>29</v>
      </c>
      <c r="E209" s="10" t="s">
        <v>134</v>
      </c>
      <c r="F209" s="10">
        <v>1</v>
      </c>
      <c r="G209" s="10" t="s">
        <v>14</v>
      </c>
      <c r="H209" s="10" t="s">
        <v>15</v>
      </c>
      <c r="I209" s="16">
        <v>2.93</v>
      </c>
      <c r="J209" s="10" t="s">
        <v>28</v>
      </c>
      <c r="K209" s="17" t="s">
        <v>137</v>
      </c>
      <c r="L209" s="10"/>
      <c r="M209" s="10"/>
      <c r="N209" s="10"/>
      <c r="O209" s="10"/>
    </row>
    <row r="210" spans="1:15" s="18" customFormat="1">
      <c r="A210" s="10">
        <v>27144</v>
      </c>
      <c r="B210" s="10">
        <v>6948</v>
      </c>
      <c r="C210" s="10" t="s">
        <v>12</v>
      </c>
      <c r="D210" s="15">
        <v>29</v>
      </c>
      <c r="E210" s="10" t="s">
        <v>134</v>
      </c>
      <c r="F210" s="10">
        <v>1</v>
      </c>
      <c r="G210" s="10" t="s">
        <v>138</v>
      </c>
      <c r="H210" s="10" t="s">
        <v>38</v>
      </c>
      <c r="I210" s="16">
        <v>7.36</v>
      </c>
      <c r="J210" s="10" t="s">
        <v>28</v>
      </c>
      <c r="K210" s="17" t="s">
        <v>88</v>
      </c>
      <c r="L210" s="10"/>
      <c r="M210" s="10"/>
      <c r="N210" s="10"/>
      <c r="O210" s="10"/>
    </row>
    <row r="211" spans="1:15" s="18" customFormat="1">
      <c r="A211" s="10">
        <v>27144</v>
      </c>
      <c r="B211" s="10">
        <v>6948</v>
      </c>
      <c r="C211" s="10" t="s">
        <v>12</v>
      </c>
      <c r="D211" s="15">
        <v>29</v>
      </c>
      <c r="E211" s="10" t="s">
        <v>134</v>
      </c>
      <c r="F211" s="10">
        <v>1</v>
      </c>
      <c r="G211" s="10" t="s">
        <v>19</v>
      </c>
      <c r="H211" s="10"/>
      <c r="I211" s="16">
        <v>1.72</v>
      </c>
      <c r="J211" s="10" t="s">
        <v>53</v>
      </c>
      <c r="K211" s="17"/>
      <c r="L211" s="10"/>
      <c r="M211" s="10"/>
      <c r="N211" s="10"/>
      <c r="O211" s="10"/>
    </row>
    <row r="212" spans="1:15">
      <c r="A212" s="10">
        <v>27116</v>
      </c>
      <c r="B212" s="10">
        <v>6948</v>
      </c>
      <c r="C212" s="10" t="s">
        <v>12</v>
      </c>
      <c r="D212" s="15">
        <v>33</v>
      </c>
      <c r="E212" s="10" t="s">
        <v>134</v>
      </c>
      <c r="F212" s="19">
        <v>1</v>
      </c>
      <c r="G212" s="10" t="s">
        <v>139</v>
      </c>
      <c r="H212" s="10"/>
      <c r="I212" s="16">
        <v>6.54</v>
      </c>
      <c r="J212" s="10" t="s">
        <v>16</v>
      </c>
      <c r="K212" s="17" t="s">
        <v>17</v>
      </c>
      <c r="L212" s="10"/>
      <c r="M212" s="10"/>
      <c r="N212" s="10"/>
      <c r="O212" s="10"/>
    </row>
    <row r="213" spans="1:15">
      <c r="A213">
        <v>27134</v>
      </c>
      <c r="B213">
        <v>6948</v>
      </c>
      <c r="C213" t="s">
        <v>12</v>
      </c>
      <c r="D213" s="3">
        <v>34</v>
      </c>
      <c r="E213" t="s">
        <v>140</v>
      </c>
      <c r="F213" s="8">
        <v>1</v>
      </c>
      <c r="G213" t="s">
        <v>18</v>
      </c>
      <c r="H213" s="4" t="s">
        <v>15</v>
      </c>
      <c r="I213" s="5">
        <v>68.38</v>
      </c>
      <c r="J213" t="s">
        <v>16</v>
      </c>
      <c r="K213" s="6" t="s">
        <v>63</v>
      </c>
    </row>
    <row r="214" spans="1:15">
      <c r="A214">
        <v>27134</v>
      </c>
      <c r="B214">
        <v>6948</v>
      </c>
      <c r="C214" t="s">
        <v>12</v>
      </c>
      <c r="D214" s="3">
        <v>34</v>
      </c>
      <c r="E214" t="s">
        <v>140</v>
      </c>
      <c r="F214" s="8">
        <v>1</v>
      </c>
      <c r="G214" t="s">
        <v>73</v>
      </c>
      <c r="H214" s="4" t="s">
        <v>38</v>
      </c>
      <c r="I214" s="5">
        <v>69.59</v>
      </c>
      <c r="J214" t="s">
        <v>16</v>
      </c>
      <c r="K214" s="6" t="s">
        <v>63</v>
      </c>
    </row>
    <row r="215" spans="1:15">
      <c r="A215">
        <v>27170</v>
      </c>
      <c r="B215">
        <v>6948</v>
      </c>
      <c r="C215" t="s">
        <v>12</v>
      </c>
      <c r="D215" s="3">
        <v>34</v>
      </c>
      <c r="E215" t="s">
        <v>140</v>
      </c>
      <c r="F215">
        <v>1</v>
      </c>
      <c r="G215" t="s">
        <v>130</v>
      </c>
      <c r="H215" s="4" t="s">
        <v>15</v>
      </c>
      <c r="I215" s="5">
        <v>15.28</v>
      </c>
      <c r="J215" t="s">
        <v>16</v>
      </c>
      <c r="K215" s="6" t="s">
        <v>17</v>
      </c>
    </row>
    <row r="216" spans="1:15">
      <c r="A216">
        <v>27170</v>
      </c>
      <c r="B216">
        <v>6948</v>
      </c>
      <c r="C216" t="s">
        <v>12</v>
      </c>
      <c r="D216" s="3">
        <v>34</v>
      </c>
      <c r="E216" t="s">
        <v>140</v>
      </c>
      <c r="F216">
        <v>1</v>
      </c>
      <c r="G216" t="s">
        <v>130</v>
      </c>
      <c r="H216" s="4" t="s">
        <v>15</v>
      </c>
      <c r="I216" s="5">
        <v>43.04</v>
      </c>
      <c r="J216" t="s">
        <v>16</v>
      </c>
      <c r="K216" s="6" t="s">
        <v>17</v>
      </c>
    </row>
    <row r="217" spans="1:15">
      <c r="A217">
        <v>27170</v>
      </c>
      <c r="B217">
        <v>6948</v>
      </c>
      <c r="C217" t="s">
        <v>12</v>
      </c>
      <c r="D217" s="3">
        <v>34</v>
      </c>
      <c r="E217" t="s">
        <v>140</v>
      </c>
      <c r="F217">
        <v>1</v>
      </c>
      <c r="G217" t="s">
        <v>76</v>
      </c>
      <c r="H217" s="4" t="s">
        <v>15</v>
      </c>
      <c r="I217" s="5">
        <v>38.04</v>
      </c>
      <c r="J217" t="s">
        <v>16</v>
      </c>
      <c r="K217" s="6" t="s">
        <v>17</v>
      </c>
    </row>
    <row r="218" spans="1:15">
      <c r="A218">
        <v>27170</v>
      </c>
      <c r="B218">
        <v>6948</v>
      </c>
      <c r="C218" t="s">
        <v>12</v>
      </c>
      <c r="D218" s="3">
        <v>34</v>
      </c>
      <c r="E218" t="s">
        <v>140</v>
      </c>
      <c r="F218">
        <v>1</v>
      </c>
      <c r="G218" t="s">
        <v>90</v>
      </c>
      <c r="H218" s="4" t="s">
        <v>38</v>
      </c>
      <c r="I218" s="5">
        <v>9.48</v>
      </c>
      <c r="J218" t="s">
        <v>16</v>
      </c>
      <c r="K218" s="6" t="s">
        <v>17</v>
      </c>
    </row>
    <row r="219" spans="1:15">
      <c r="A219">
        <v>27170</v>
      </c>
      <c r="B219">
        <v>6948</v>
      </c>
      <c r="C219" t="s">
        <v>12</v>
      </c>
      <c r="D219" s="3">
        <v>34</v>
      </c>
      <c r="E219" t="s">
        <v>140</v>
      </c>
      <c r="F219">
        <v>1</v>
      </c>
      <c r="G219" t="s">
        <v>14</v>
      </c>
      <c r="H219" s="4" t="s">
        <v>38</v>
      </c>
      <c r="I219" s="5">
        <v>24.46</v>
      </c>
      <c r="J219" t="s">
        <v>16</v>
      </c>
      <c r="K219" s="6" t="s">
        <v>17</v>
      </c>
    </row>
    <row r="220" spans="1:15" s="10" customFormat="1">
      <c r="A220" s="10">
        <v>27170</v>
      </c>
      <c r="B220" s="10">
        <v>6948</v>
      </c>
      <c r="C220" s="10" t="s">
        <v>12</v>
      </c>
      <c r="D220" s="15">
        <v>34</v>
      </c>
      <c r="E220" s="10" t="s">
        <v>140</v>
      </c>
      <c r="F220" s="10">
        <v>1</v>
      </c>
      <c r="G220" s="10" t="s">
        <v>130</v>
      </c>
      <c r="H220" s="10" t="s">
        <v>38</v>
      </c>
      <c r="I220" s="16">
        <v>14.3</v>
      </c>
      <c r="J220" s="10" t="s">
        <v>16</v>
      </c>
      <c r="K220" s="17" t="s">
        <v>17</v>
      </c>
    </row>
    <row r="221" spans="1:15">
      <c r="A221">
        <v>27170</v>
      </c>
      <c r="B221">
        <v>6948</v>
      </c>
      <c r="C221" t="s">
        <v>12</v>
      </c>
      <c r="D221" s="3">
        <v>34</v>
      </c>
      <c r="E221" t="s">
        <v>140</v>
      </c>
      <c r="F221">
        <v>1</v>
      </c>
      <c r="G221" t="s">
        <v>130</v>
      </c>
      <c r="H221" s="4" t="s">
        <v>15</v>
      </c>
      <c r="I221" s="5">
        <v>25.71</v>
      </c>
      <c r="J221" t="s">
        <v>16</v>
      </c>
      <c r="K221" s="6" t="s">
        <v>17</v>
      </c>
    </row>
    <row r="222" spans="1:15">
      <c r="A222">
        <v>27170</v>
      </c>
      <c r="B222">
        <v>6948</v>
      </c>
      <c r="C222" t="s">
        <v>12</v>
      </c>
      <c r="D222" s="3">
        <v>34</v>
      </c>
      <c r="E222" t="s">
        <v>140</v>
      </c>
      <c r="F222">
        <v>1</v>
      </c>
      <c r="G222" t="s">
        <v>23</v>
      </c>
      <c r="I222" s="5">
        <v>4.6500000000000004</v>
      </c>
      <c r="J222" t="s">
        <v>16</v>
      </c>
      <c r="O222" s="20"/>
    </row>
    <row r="223" spans="1:15">
      <c r="A223">
        <v>27170</v>
      </c>
      <c r="B223">
        <v>6948</v>
      </c>
      <c r="C223" t="s">
        <v>12</v>
      </c>
      <c r="D223" s="3">
        <v>34</v>
      </c>
      <c r="E223" t="s">
        <v>140</v>
      </c>
      <c r="F223">
        <v>2</v>
      </c>
      <c r="G223" t="s">
        <v>19</v>
      </c>
      <c r="I223" s="5">
        <v>34.1</v>
      </c>
      <c r="J223" t="s">
        <v>16</v>
      </c>
      <c r="O223" s="20"/>
    </row>
    <row r="224" spans="1:15">
      <c r="A224">
        <v>27170</v>
      </c>
      <c r="B224">
        <v>6948</v>
      </c>
      <c r="C224" t="s">
        <v>12</v>
      </c>
      <c r="D224" s="3">
        <v>34</v>
      </c>
      <c r="E224" t="s">
        <v>140</v>
      </c>
      <c r="F224">
        <v>2</v>
      </c>
      <c r="G224" t="s">
        <v>19</v>
      </c>
      <c r="I224" s="5">
        <v>1.8</v>
      </c>
      <c r="J224" t="s">
        <v>22</v>
      </c>
      <c r="O224" s="20"/>
    </row>
    <row r="225" spans="1:15">
      <c r="A225">
        <v>27170</v>
      </c>
      <c r="B225">
        <v>6948</v>
      </c>
      <c r="C225" t="s">
        <v>12</v>
      </c>
      <c r="D225" s="3">
        <v>34</v>
      </c>
      <c r="E225" t="s">
        <v>140</v>
      </c>
      <c r="F225" s="8">
        <v>1</v>
      </c>
      <c r="G225" t="s">
        <v>14</v>
      </c>
      <c r="H225" s="4" t="s">
        <v>38</v>
      </c>
      <c r="I225" s="5">
        <v>15.58</v>
      </c>
      <c r="J225" t="s">
        <v>28</v>
      </c>
      <c r="K225" s="6" t="s">
        <v>83</v>
      </c>
      <c r="O225" s="20"/>
    </row>
    <row r="226" spans="1:15">
      <c r="A226">
        <v>27170</v>
      </c>
      <c r="B226">
        <v>6948</v>
      </c>
      <c r="C226" t="s">
        <v>12</v>
      </c>
      <c r="D226" s="3">
        <v>34</v>
      </c>
      <c r="E226" t="s">
        <v>140</v>
      </c>
      <c r="F226" s="8">
        <v>1</v>
      </c>
      <c r="G226" t="s">
        <v>14</v>
      </c>
      <c r="H226" s="4" t="s">
        <v>15</v>
      </c>
      <c r="I226" s="5">
        <v>19.93</v>
      </c>
      <c r="J226" t="s">
        <v>28</v>
      </c>
      <c r="K226" s="6" t="s">
        <v>83</v>
      </c>
      <c r="O226" s="20"/>
    </row>
    <row r="227" spans="1:15">
      <c r="A227">
        <v>27170</v>
      </c>
      <c r="B227">
        <v>6948</v>
      </c>
      <c r="C227" t="s">
        <v>12</v>
      </c>
      <c r="D227" s="3">
        <v>34</v>
      </c>
      <c r="E227" t="s">
        <v>140</v>
      </c>
      <c r="F227">
        <v>1</v>
      </c>
      <c r="G227" t="s">
        <v>110</v>
      </c>
      <c r="H227" s="4" t="s">
        <v>38</v>
      </c>
      <c r="I227" s="5">
        <v>17.84</v>
      </c>
      <c r="J227" t="s">
        <v>28</v>
      </c>
      <c r="K227" s="6" t="s">
        <v>83</v>
      </c>
      <c r="O227" s="20"/>
    </row>
    <row r="228" spans="1:15">
      <c r="A228">
        <v>27170</v>
      </c>
      <c r="B228">
        <v>6948</v>
      </c>
      <c r="C228" t="s">
        <v>12</v>
      </c>
      <c r="D228" s="3">
        <v>34</v>
      </c>
      <c r="E228" t="s">
        <v>140</v>
      </c>
      <c r="F228">
        <v>1</v>
      </c>
      <c r="G228" t="s">
        <v>110</v>
      </c>
      <c r="H228" s="4" t="s">
        <v>15</v>
      </c>
      <c r="I228" s="5">
        <v>18.489999999999998</v>
      </c>
      <c r="J228" t="s">
        <v>28</v>
      </c>
      <c r="K228" s="6" t="s">
        <v>83</v>
      </c>
      <c r="O228" s="20"/>
    </row>
    <row r="229" spans="1:15">
      <c r="A229">
        <v>27170</v>
      </c>
      <c r="B229">
        <v>6948</v>
      </c>
      <c r="C229" t="s">
        <v>12</v>
      </c>
      <c r="D229" s="3">
        <v>34</v>
      </c>
      <c r="E229" t="s">
        <v>140</v>
      </c>
      <c r="F229">
        <v>1</v>
      </c>
      <c r="G229" t="s">
        <v>90</v>
      </c>
      <c r="H229" s="4" t="s">
        <v>15</v>
      </c>
      <c r="I229" s="5">
        <v>16.420000000000002</v>
      </c>
      <c r="J229" t="s">
        <v>28</v>
      </c>
      <c r="K229" s="6" t="s">
        <v>83</v>
      </c>
      <c r="M229" s="8"/>
      <c r="O229" s="20"/>
    </row>
    <row r="230" spans="1:15">
      <c r="A230">
        <v>27170</v>
      </c>
      <c r="B230">
        <v>6948</v>
      </c>
      <c r="C230" t="s">
        <v>12</v>
      </c>
      <c r="D230" s="3">
        <v>34</v>
      </c>
      <c r="E230" t="s">
        <v>140</v>
      </c>
      <c r="F230">
        <v>1</v>
      </c>
      <c r="G230" t="s">
        <v>93</v>
      </c>
      <c r="H230" s="4" t="s">
        <v>38</v>
      </c>
      <c r="I230" s="5">
        <v>7.92</v>
      </c>
      <c r="J230" t="s">
        <v>28</v>
      </c>
      <c r="K230" s="6" t="s">
        <v>83</v>
      </c>
      <c r="M230" s="8"/>
      <c r="O230" s="20"/>
    </row>
    <row r="231" spans="1:15">
      <c r="A231">
        <v>27170</v>
      </c>
      <c r="B231">
        <v>6948</v>
      </c>
      <c r="C231" t="s">
        <v>12</v>
      </c>
      <c r="D231" s="3">
        <v>34</v>
      </c>
      <c r="E231" t="s">
        <v>140</v>
      </c>
      <c r="F231">
        <v>1</v>
      </c>
      <c r="G231" t="s">
        <v>142</v>
      </c>
      <c r="I231" s="5">
        <v>2.1</v>
      </c>
      <c r="J231" t="s">
        <v>28</v>
      </c>
      <c r="K231" s="6" t="s">
        <v>83</v>
      </c>
      <c r="O231" s="20"/>
    </row>
    <row r="232" spans="1:15">
      <c r="A232">
        <v>27170</v>
      </c>
      <c r="B232">
        <v>6948</v>
      </c>
      <c r="C232" t="s">
        <v>12</v>
      </c>
      <c r="D232" s="3">
        <v>34</v>
      </c>
      <c r="E232" t="s">
        <v>140</v>
      </c>
      <c r="F232">
        <v>2</v>
      </c>
      <c r="G232" t="s">
        <v>143</v>
      </c>
      <c r="I232" s="5">
        <v>0.66</v>
      </c>
      <c r="J232" t="s">
        <v>28</v>
      </c>
      <c r="K232" s="6" t="s">
        <v>83</v>
      </c>
      <c r="O232" s="20"/>
    </row>
    <row r="233" spans="1:15">
      <c r="A233">
        <v>27170</v>
      </c>
      <c r="B233">
        <v>6948</v>
      </c>
      <c r="C233" t="s">
        <v>12</v>
      </c>
      <c r="D233" s="3">
        <v>34</v>
      </c>
      <c r="E233" t="s">
        <v>140</v>
      </c>
      <c r="F233">
        <v>1</v>
      </c>
      <c r="G233" t="s">
        <v>144</v>
      </c>
      <c r="I233" s="5">
        <v>0.53</v>
      </c>
      <c r="J233" t="s">
        <v>28</v>
      </c>
      <c r="K233" s="6" t="s">
        <v>83</v>
      </c>
      <c r="O233" s="20"/>
    </row>
    <row r="234" spans="1:15">
      <c r="A234">
        <v>27170</v>
      </c>
      <c r="B234">
        <v>6948</v>
      </c>
      <c r="C234" t="s">
        <v>12</v>
      </c>
      <c r="D234" s="3">
        <v>34</v>
      </c>
      <c r="E234" t="s">
        <v>140</v>
      </c>
      <c r="F234">
        <v>2</v>
      </c>
      <c r="G234" t="s">
        <v>145</v>
      </c>
      <c r="I234" s="5">
        <v>0.72</v>
      </c>
      <c r="J234" t="s">
        <v>28</v>
      </c>
      <c r="K234" s="6" t="s">
        <v>83</v>
      </c>
      <c r="O234" s="20"/>
    </row>
    <row r="235" spans="1:15">
      <c r="A235">
        <v>27170</v>
      </c>
      <c r="B235">
        <v>6948</v>
      </c>
      <c r="C235" t="s">
        <v>12</v>
      </c>
      <c r="D235" s="3">
        <v>34</v>
      </c>
      <c r="E235" t="s">
        <v>140</v>
      </c>
      <c r="F235">
        <v>2</v>
      </c>
      <c r="G235" t="s">
        <v>146</v>
      </c>
      <c r="I235" s="5">
        <v>0.45</v>
      </c>
      <c r="J235" t="s">
        <v>28</v>
      </c>
      <c r="K235" s="6" t="s">
        <v>83</v>
      </c>
      <c r="O235" s="20"/>
    </row>
    <row r="236" spans="1:15">
      <c r="A236">
        <v>27170</v>
      </c>
      <c r="B236">
        <v>6948</v>
      </c>
      <c r="C236" t="s">
        <v>12</v>
      </c>
      <c r="D236" s="3">
        <v>34</v>
      </c>
      <c r="E236" t="s">
        <v>140</v>
      </c>
      <c r="F236">
        <v>2</v>
      </c>
      <c r="G236" t="s">
        <v>147</v>
      </c>
      <c r="I236" s="5">
        <v>0.12</v>
      </c>
      <c r="J236" t="s">
        <v>28</v>
      </c>
      <c r="K236" s="6" t="s">
        <v>83</v>
      </c>
      <c r="O236" s="20"/>
    </row>
    <row r="237" spans="1:15">
      <c r="A237">
        <v>27170</v>
      </c>
      <c r="B237">
        <v>6948</v>
      </c>
      <c r="C237" t="s">
        <v>12</v>
      </c>
      <c r="D237" s="3">
        <v>34</v>
      </c>
      <c r="E237" t="s">
        <v>140</v>
      </c>
      <c r="F237">
        <v>1</v>
      </c>
      <c r="G237" t="s">
        <v>130</v>
      </c>
      <c r="H237" s="4" t="s">
        <v>15</v>
      </c>
      <c r="I237" s="5">
        <v>2.12</v>
      </c>
      <c r="J237" t="s">
        <v>28</v>
      </c>
      <c r="K237" s="6" t="s">
        <v>115</v>
      </c>
      <c r="O237" s="21"/>
    </row>
    <row r="238" spans="1:15">
      <c r="A238">
        <v>27170</v>
      </c>
      <c r="B238">
        <v>6948</v>
      </c>
      <c r="C238" t="s">
        <v>12</v>
      </c>
      <c r="D238" s="3">
        <v>34</v>
      </c>
      <c r="E238" t="s">
        <v>140</v>
      </c>
      <c r="F238">
        <v>1</v>
      </c>
      <c r="G238" t="s">
        <v>25</v>
      </c>
      <c r="I238" s="5">
        <v>1.57</v>
      </c>
      <c r="J238" t="s">
        <v>28</v>
      </c>
      <c r="O238" s="20"/>
    </row>
    <row r="239" spans="1:15">
      <c r="A239">
        <v>27170</v>
      </c>
      <c r="B239">
        <v>6948</v>
      </c>
      <c r="C239" t="s">
        <v>12</v>
      </c>
      <c r="D239" s="3">
        <v>34</v>
      </c>
      <c r="E239" t="s">
        <v>140</v>
      </c>
      <c r="F239">
        <v>1</v>
      </c>
      <c r="G239" t="s">
        <v>25</v>
      </c>
      <c r="I239" s="5">
        <v>1.53</v>
      </c>
      <c r="J239" t="s">
        <v>28</v>
      </c>
      <c r="O239" s="20"/>
    </row>
    <row r="240" spans="1:15">
      <c r="A240">
        <v>27170</v>
      </c>
      <c r="B240">
        <v>6948</v>
      </c>
      <c r="C240" t="s">
        <v>12</v>
      </c>
      <c r="D240" s="3">
        <v>34</v>
      </c>
      <c r="E240" t="s">
        <v>140</v>
      </c>
      <c r="F240">
        <v>1</v>
      </c>
      <c r="G240" t="s">
        <v>25</v>
      </c>
      <c r="I240" s="5">
        <v>0.78</v>
      </c>
      <c r="J240" t="s">
        <v>28</v>
      </c>
      <c r="O240" s="20"/>
    </row>
    <row r="241" spans="1:15">
      <c r="A241">
        <v>27170</v>
      </c>
      <c r="B241">
        <v>6948</v>
      </c>
      <c r="C241" t="s">
        <v>12</v>
      </c>
      <c r="D241" s="3">
        <v>34</v>
      </c>
      <c r="E241" t="s">
        <v>140</v>
      </c>
      <c r="F241">
        <v>4</v>
      </c>
      <c r="G241" t="s">
        <v>40</v>
      </c>
      <c r="I241" s="5">
        <v>19.64</v>
      </c>
      <c r="J241" t="s">
        <v>28</v>
      </c>
      <c r="O241" s="20"/>
    </row>
    <row r="242" spans="1:15">
      <c r="A242">
        <v>27170</v>
      </c>
      <c r="B242">
        <v>6948</v>
      </c>
      <c r="C242" t="s">
        <v>12</v>
      </c>
      <c r="D242" s="3">
        <v>34</v>
      </c>
      <c r="E242" t="s">
        <v>140</v>
      </c>
      <c r="F242">
        <v>2</v>
      </c>
      <c r="G242" t="s">
        <v>89</v>
      </c>
      <c r="I242" s="5">
        <v>3.74</v>
      </c>
      <c r="J242" t="s">
        <v>28</v>
      </c>
      <c r="O242" s="20"/>
    </row>
    <row r="243" spans="1:15">
      <c r="A243">
        <v>27170</v>
      </c>
      <c r="B243">
        <v>6948</v>
      </c>
      <c r="C243" t="s">
        <v>12</v>
      </c>
      <c r="D243" s="3">
        <v>34</v>
      </c>
      <c r="E243" t="s">
        <v>140</v>
      </c>
      <c r="F243">
        <v>1</v>
      </c>
      <c r="G243" t="s">
        <v>130</v>
      </c>
      <c r="H243" s="4" t="s">
        <v>38</v>
      </c>
      <c r="I243" s="5">
        <v>4.12</v>
      </c>
      <c r="J243" t="s">
        <v>28</v>
      </c>
      <c r="O243" s="20"/>
    </row>
    <row r="244" spans="1:15">
      <c r="A244">
        <v>27180</v>
      </c>
      <c r="B244">
        <v>6948</v>
      </c>
      <c r="C244" t="s">
        <v>12</v>
      </c>
      <c r="D244" s="3">
        <v>34</v>
      </c>
      <c r="E244" t="s">
        <v>140</v>
      </c>
      <c r="F244">
        <v>1</v>
      </c>
      <c r="G244" s="4" t="s">
        <v>89</v>
      </c>
      <c r="I244" s="5">
        <v>0.96</v>
      </c>
      <c r="J244" s="4" t="s">
        <v>28</v>
      </c>
      <c r="O244" s="20"/>
    </row>
    <row r="245" spans="1:15">
      <c r="A245">
        <v>27170</v>
      </c>
      <c r="B245">
        <v>6948</v>
      </c>
      <c r="C245" t="s">
        <v>12</v>
      </c>
      <c r="D245" s="3">
        <v>34</v>
      </c>
      <c r="E245" t="s">
        <v>140</v>
      </c>
      <c r="F245">
        <v>4</v>
      </c>
      <c r="G245" t="s">
        <v>19</v>
      </c>
      <c r="I245" s="5">
        <v>2.04</v>
      </c>
      <c r="J245" t="s">
        <v>53</v>
      </c>
      <c r="O245" s="20"/>
    </row>
    <row r="246" spans="1:15">
      <c r="A246">
        <v>27160</v>
      </c>
      <c r="B246">
        <v>6948</v>
      </c>
      <c r="C246" t="s">
        <v>12</v>
      </c>
      <c r="D246" s="3">
        <v>37</v>
      </c>
      <c r="E246" t="s">
        <v>148</v>
      </c>
      <c r="F246" s="8">
        <v>1</v>
      </c>
      <c r="G246" t="s">
        <v>24</v>
      </c>
      <c r="I246" s="5">
        <v>11.07</v>
      </c>
      <c r="J246" t="s">
        <v>99</v>
      </c>
    </row>
    <row r="247" spans="1:15">
      <c r="A247">
        <v>27160</v>
      </c>
      <c r="B247">
        <v>6948</v>
      </c>
      <c r="C247" t="s">
        <v>12</v>
      </c>
      <c r="D247" s="3">
        <v>37</v>
      </c>
      <c r="E247" t="s">
        <v>148</v>
      </c>
      <c r="F247" s="8">
        <v>1</v>
      </c>
      <c r="G247" t="s">
        <v>61</v>
      </c>
      <c r="I247" s="5">
        <v>10.119999999999999</v>
      </c>
      <c r="J247" t="s">
        <v>16</v>
      </c>
      <c r="K247" s="6" t="s">
        <v>62</v>
      </c>
    </row>
    <row r="248" spans="1:15">
      <c r="A248">
        <v>27160</v>
      </c>
      <c r="B248">
        <v>6948</v>
      </c>
      <c r="C248" t="s">
        <v>12</v>
      </c>
      <c r="D248" s="3">
        <v>37</v>
      </c>
      <c r="E248" t="s">
        <v>148</v>
      </c>
      <c r="F248" s="8">
        <v>1</v>
      </c>
      <c r="G248" t="s">
        <v>73</v>
      </c>
      <c r="H248" s="4" t="s">
        <v>38</v>
      </c>
      <c r="I248" s="5">
        <v>16.14</v>
      </c>
      <c r="J248" t="s">
        <v>16</v>
      </c>
      <c r="K248" s="6" t="s">
        <v>17</v>
      </c>
    </row>
    <row r="249" spans="1:15">
      <c r="A249">
        <v>27160</v>
      </c>
      <c r="B249">
        <v>6948</v>
      </c>
      <c r="C249" t="s">
        <v>12</v>
      </c>
      <c r="D249" s="3">
        <v>37</v>
      </c>
      <c r="E249" t="s">
        <v>148</v>
      </c>
      <c r="F249" s="8">
        <v>1</v>
      </c>
      <c r="G249" t="s">
        <v>61</v>
      </c>
      <c r="I249" s="5">
        <v>26.35</v>
      </c>
      <c r="J249" t="s">
        <v>16</v>
      </c>
      <c r="K249" s="6" t="s">
        <v>17</v>
      </c>
      <c r="L249" t="s">
        <v>29</v>
      </c>
    </row>
    <row r="250" spans="1:15">
      <c r="A250">
        <v>27160</v>
      </c>
      <c r="B250">
        <v>6948</v>
      </c>
      <c r="C250" t="s">
        <v>12</v>
      </c>
      <c r="D250" s="3">
        <v>37</v>
      </c>
      <c r="E250" t="s">
        <v>148</v>
      </c>
      <c r="F250" s="8">
        <v>1</v>
      </c>
      <c r="G250" t="s">
        <v>61</v>
      </c>
      <c r="I250" s="5">
        <v>17.5</v>
      </c>
      <c r="J250" t="s">
        <v>16</v>
      </c>
      <c r="K250" s="6" t="s">
        <v>17</v>
      </c>
      <c r="L250" t="s">
        <v>71</v>
      </c>
    </row>
    <row r="251" spans="1:15">
      <c r="A251">
        <v>27160</v>
      </c>
      <c r="B251">
        <v>6948</v>
      </c>
      <c r="C251" t="s">
        <v>12</v>
      </c>
      <c r="D251" s="3">
        <v>37</v>
      </c>
      <c r="E251" t="s">
        <v>148</v>
      </c>
      <c r="F251" s="8">
        <v>1</v>
      </c>
      <c r="G251" t="s">
        <v>74</v>
      </c>
      <c r="I251" s="5">
        <v>7.21</v>
      </c>
      <c r="J251" t="s">
        <v>16</v>
      </c>
      <c r="K251" s="6" t="s">
        <v>17</v>
      </c>
    </row>
    <row r="252" spans="1:15">
      <c r="A252">
        <v>27160</v>
      </c>
      <c r="B252">
        <v>6948</v>
      </c>
      <c r="C252" t="s">
        <v>12</v>
      </c>
      <c r="D252" s="3">
        <v>37</v>
      </c>
      <c r="E252" t="s">
        <v>148</v>
      </c>
      <c r="F252" s="8">
        <v>1</v>
      </c>
      <c r="G252" t="s">
        <v>45</v>
      </c>
      <c r="I252" s="5">
        <v>28.73</v>
      </c>
      <c r="J252" t="s">
        <v>16</v>
      </c>
    </row>
    <row r="253" spans="1:15">
      <c r="A253">
        <v>27160</v>
      </c>
      <c r="B253">
        <v>6948</v>
      </c>
      <c r="C253" t="s">
        <v>12</v>
      </c>
      <c r="D253" s="3">
        <v>37</v>
      </c>
      <c r="E253" t="s">
        <v>148</v>
      </c>
      <c r="F253" s="8">
        <v>1</v>
      </c>
      <c r="G253" t="s">
        <v>24</v>
      </c>
      <c r="I253" s="5">
        <v>16.45</v>
      </c>
      <c r="J253" t="s">
        <v>16</v>
      </c>
    </row>
    <row r="254" spans="1:15">
      <c r="A254">
        <v>27237</v>
      </c>
      <c r="B254">
        <v>6948</v>
      </c>
      <c r="C254" t="s">
        <v>12</v>
      </c>
      <c r="D254" s="3">
        <v>37</v>
      </c>
      <c r="E254" t="s">
        <v>148</v>
      </c>
      <c r="F254">
        <v>1</v>
      </c>
      <c r="G254" t="s">
        <v>47</v>
      </c>
      <c r="I254" s="5">
        <v>19.2</v>
      </c>
      <c r="J254" t="s">
        <v>16</v>
      </c>
    </row>
    <row r="255" spans="1:15">
      <c r="A255">
        <v>27160</v>
      </c>
      <c r="B255">
        <v>6948</v>
      </c>
      <c r="C255" t="s">
        <v>12</v>
      </c>
      <c r="D255" s="3">
        <v>37</v>
      </c>
      <c r="E255" t="s">
        <v>148</v>
      </c>
      <c r="F255" s="8">
        <v>1</v>
      </c>
      <c r="G255" t="s">
        <v>23</v>
      </c>
      <c r="I255" s="5">
        <v>2.42</v>
      </c>
      <c r="J255" t="s">
        <v>22</v>
      </c>
    </row>
    <row r="256" spans="1:15" s="10" customFormat="1">
      <c r="A256">
        <v>27160</v>
      </c>
      <c r="B256">
        <v>6948</v>
      </c>
      <c r="C256" t="s">
        <v>12</v>
      </c>
      <c r="D256" s="3">
        <v>37</v>
      </c>
      <c r="E256" t="s">
        <v>148</v>
      </c>
      <c r="F256" s="8">
        <v>1</v>
      </c>
      <c r="G256" t="s">
        <v>40</v>
      </c>
      <c r="H256" s="4"/>
      <c r="I256" s="5">
        <v>4.67</v>
      </c>
      <c r="J256" t="s">
        <v>22</v>
      </c>
      <c r="K256" s="6"/>
      <c r="L256"/>
      <c r="M256"/>
      <c r="N256"/>
      <c r="O256"/>
    </row>
    <row r="257" spans="1:15" s="10" customFormat="1">
      <c r="A257">
        <v>27237</v>
      </c>
      <c r="B257">
        <v>6948</v>
      </c>
      <c r="C257" t="s">
        <v>12</v>
      </c>
      <c r="D257" s="3">
        <v>37</v>
      </c>
      <c r="E257" t="s">
        <v>148</v>
      </c>
      <c r="F257">
        <v>2</v>
      </c>
      <c r="G257" t="s">
        <v>19</v>
      </c>
      <c r="H257" s="4"/>
      <c r="I257" s="5">
        <v>3.11</v>
      </c>
      <c r="J257" t="s">
        <v>22</v>
      </c>
      <c r="K257" s="6"/>
      <c r="L257"/>
      <c r="M257"/>
      <c r="N257"/>
      <c r="O257"/>
    </row>
    <row r="258" spans="1:15" s="10" customFormat="1">
      <c r="A258">
        <v>27237</v>
      </c>
      <c r="B258">
        <v>6948</v>
      </c>
      <c r="C258" t="s">
        <v>12</v>
      </c>
      <c r="D258" s="3">
        <v>37</v>
      </c>
      <c r="E258" t="s">
        <v>148</v>
      </c>
      <c r="F258">
        <v>1</v>
      </c>
      <c r="G258" t="s">
        <v>120</v>
      </c>
      <c r="H258" s="4" t="s">
        <v>15</v>
      </c>
      <c r="I258" s="5">
        <v>19.93</v>
      </c>
      <c r="J258" t="s">
        <v>28</v>
      </c>
      <c r="K258" s="6" t="s">
        <v>109</v>
      </c>
      <c r="L258" t="s">
        <v>149</v>
      </c>
      <c r="M258"/>
      <c r="N258"/>
      <c r="O258"/>
    </row>
    <row r="259" spans="1:15" s="10" customFormat="1">
      <c r="A259">
        <v>27237</v>
      </c>
      <c r="B259">
        <v>6948</v>
      </c>
      <c r="C259" t="s">
        <v>12</v>
      </c>
      <c r="D259" s="3">
        <v>37</v>
      </c>
      <c r="E259" t="s">
        <v>148</v>
      </c>
      <c r="F259">
        <v>1</v>
      </c>
      <c r="G259" t="s">
        <v>120</v>
      </c>
      <c r="H259" s="4" t="s">
        <v>38</v>
      </c>
      <c r="I259" s="5">
        <v>19.190000000000001</v>
      </c>
      <c r="J259" t="s">
        <v>28</v>
      </c>
      <c r="K259" s="6" t="s">
        <v>109</v>
      </c>
      <c r="L259" t="s">
        <v>123</v>
      </c>
      <c r="M259"/>
      <c r="N259"/>
      <c r="O259"/>
    </row>
    <row r="260" spans="1:15" s="10" customFormat="1">
      <c r="A260">
        <v>27237</v>
      </c>
      <c r="B260">
        <v>6948</v>
      </c>
      <c r="C260" t="s">
        <v>12</v>
      </c>
      <c r="D260" s="3">
        <v>37</v>
      </c>
      <c r="E260" t="s">
        <v>148</v>
      </c>
      <c r="F260">
        <v>1</v>
      </c>
      <c r="G260" t="s">
        <v>110</v>
      </c>
      <c r="H260" s="4" t="s">
        <v>15</v>
      </c>
      <c r="I260" s="5">
        <v>26.82</v>
      </c>
      <c r="J260" t="s">
        <v>28</v>
      </c>
      <c r="K260" s="6" t="s">
        <v>109</v>
      </c>
      <c r="L260" t="s">
        <v>150</v>
      </c>
      <c r="M260"/>
      <c r="N260"/>
      <c r="O260"/>
    </row>
    <row r="261" spans="1:15" s="10" customFormat="1">
      <c r="A261">
        <v>27237</v>
      </c>
      <c r="B261">
        <v>6948</v>
      </c>
      <c r="C261" t="s">
        <v>12</v>
      </c>
      <c r="D261" s="3">
        <v>37</v>
      </c>
      <c r="E261" t="s">
        <v>148</v>
      </c>
      <c r="F261">
        <v>1</v>
      </c>
      <c r="G261" t="s">
        <v>18</v>
      </c>
      <c r="H261" s="4" t="s">
        <v>38</v>
      </c>
      <c r="I261" s="5">
        <v>4.41</v>
      </c>
      <c r="J261" t="s">
        <v>28</v>
      </c>
      <c r="K261" s="6" t="s">
        <v>109</v>
      </c>
      <c r="L261"/>
      <c r="M261"/>
      <c r="N261"/>
      <c r="O261"/>
    </row>
    <row r="262" spans="1:15" s="10" customFormat="1">
      <c r="A262">
        <v>27237</v>
      </c>
      <c r="B262">
        <v>6948</v>
      </c>
      <c r="C262" t="s">
        <v>12</v>
      </c>
      <c r="D262" s="3">
        <v>37</v>
      </c>
      <c r="E262" t="s">
        <v>148</v>
      </c>
      <c r="F262">
        <v>1</v>
      </c>
      <c r="G262" t="s">
        <v>18</v>
      </c>
      <c r="H262" s="4" t="s">
        <v>38</v>
      </c>
      <c r="I262" s="5">
        <v>4.88</v>
      </c>
      <c r="J262" t="s">
        <v>28</v>
      </c>
      <c r="K262" s="6" t="s">
        <v>109</v>
      </c>
      <c r="L262"/>
      <c r="M262"/>
      <c r="N262"/>
      <c r="O262"/>
    </row>
    <row r="263" spans="1:15" s="10" customFormat="1">
      <c r="A263">
        <v>27237</v>
      </c>
      <c r="B263">
        <v>6948</v>
      </c>
      <c r="C263" t="s">
        <v>12</v>
      </c>
      <c r="D263" s="3">
        <v>37</v>
      </c>
      <c r="E263" t="s">
        <v>148</v>
      </c>
      <c r="F263">
        <v>1</v>
      </c>
      <c r="G263" t="s">
        <v>131</v>
      </c>
      <c r="H263" s="4" t="s">
        <v>15</v>
      </c>
      <c r="I263" s="5">
        <v>14.39</v>
      </c>
      <c r="J263" t="s">
        <v>28</v>
      </c>
      <c r="K263" s="6" t="s">
        <v>109</v>
      </c>
      <c r="L263"/>
      <c r="M263"/>
      <c r="N263"/>
      <c r="O263"/>
    </row>
    <row r="264" spans="1:15" s="10" customFormat="1">
      <c r="A264">
        <v>27237</v>
      </c>
      <c r="B264">
        <v>6948</v>
      </c>
      <c r="C264" t="s">
        <v>12</v>
      </c>
      <c r="D264" s="3">
        <v>37</v>
      </c>
      <c r="E264" t="s">
        <v>148</v>
      </c>
      <c r="F264">
        <v>1</v>
      </c>
      <c r="G264" t="s">
        <v>151</v>
      </c>
      <c r="H264" s="4"/>
      <c r="I264" s="5">
        <v>2.12</v>
      </c>
      <c r="J264" t="s">
        <v>28</v>
      </c>
      <c r="K264" s="6" t="s">
        <v>109</v>
      </c>
      <c r="L264"/>
      <c r="M264"/>
      <c r="N264"/>
      <c r="O264"/>
    </row>
    <row r="265" spans="1:15" s="10" customFormat="1">
      <c r="A265">
        <v>27237</v>
      </c>
      <c r="B265">
        <v>6948</v>
      </c>
      <c r="C265" t="s">
        <v>12</v>
      </c>
      <c r="D265" s="3">
        <v>37</v>
      </c>
      <c r="E265" t="s">
        <v>148</v>
      </c>
      <c r="F265">
        <v>1</v>
      </c>
      <c r="G265" t="s">
        <v>128</v>
      </c>
      <c r="H265" s="4"/>
      <c r="I265" s="5">
        <v>10.5</v>
      </c>
      <c r="J265" t="s">
        <v>28</v>
      </c>
      <c r="K265" s="6" t="s">
        <v>109</v>
      </c>
      <c r="L265"/>
      <c r="M265"/>
      <c r="N265"/>
      <c r="O265"/>
    </row>
    <row r="266" spans="1:15" s="10" customFormat="1">
      <c r="A266">
        <v>27237</v>
      </c>
      <c r="B266">
        <v>6948</v>
      </c>
      <c r="C266" t="s">
        <v>12</v>
      </c>
      <c r="D266" s="3">
        <v>37</v>
      </c>
      <c r="E266" t="s">
        <v>148</v>
      </c>
      <c r="F266">
        <v>1</v>
      </c>
      <c r="G266" t="s">
        <v>152</v>
      </c>
      <c r="H266" s="4"/>
      <c r="I266" s="5">
        <v>9.8699999999999992</v>
      </c>
      <c r="J266" t="s">
        <v>28</v>
      </c>
      <c r="K266" s="6" t="s">
        <v>109</v>
      </c>
      <c r="L266"/>
      <c r="M266"/>
      <c r="N266"/>
      <c r="O266"/>
    </row>
    <row r="267" spans="1:15" s="10" customFormat="1">
      <c r="A267">
        <v>27237</v>
      </c>
      <c r="B267">
        <v>6948</v>
      </c>
      <c r="C267" t="s">
        <v>12</v>
      </c>
      <c r="D267" s="3">
        <v>37</v>
      </c>
      <c r="E267" t="s">
        <v>148</v>
      </c>
      <c r="F267">
        <v>1</v>
      </c>
      <c r="G267" t="s">
        <v>75</v>
      </c>
      <c r="H267" s="4" t="s">
        <v>15</v>
      </c>
      <c r="I267" s="5">
        <v>15.62</v>
      </c>
      <c r="J267" t="s">
        <v>28</v>
      </c>
      <c r="K267" s="6" t="s">
        <v>109</v>
      </c>
      <c r="L267"/>
      <c r="M267"/>
      <c r="N267"/>
      <c r="O267"/>
    </row>
    <row r="268" spans="1:15" s="10" customFormat="1">
      <c r="A268">
        <v>27237</v>
      </c>
      <c r="B268">
        <v>6948</v>
      </c>
      <c r="C268" t="s">
        <v>12</v>
      </c>
      <c r="D268" s="3">
        <v>37</v>
      </c>
      <c r="E268" t="s">
        <v>148</v>
      </c>
      <c r="F268">
        <v>1</v>
      </c>
      <c r="G268" t="s">
        <v>75</v>
      </c>
      <c r="H268" s="4" t="s">
        <v>38</v>
      </c>
      <c r="I268" s="5">
        <v>14.95</v>
      </c>
      <c r="J268" t="s">
        <v>28</v>
      </c>
      <c r="K268" s="6" t="s">
        <v>109</v>
      </c>
      <c r="L268"/>
      <c r="M268"/>
      <c r="N268"/>
      <c r="O268"/>
    </row>
    <row r="269" spans="1:15" s="10" customFormat="1">
      <c r="A269">
        <v>27237</v>
      </c>
      <c r="B269">
        <v>6948</v>
      </c>
      <c r="C269" t="s">
        <v>12</v>
      </c>
      <c r="D269" s="3">
        <v>37</v>
      </c>
      <c r="E269" t="s">
        <v>148</v>
      </c>
      <c r="F269">
        <v>1</v>
      </c>
      <c r="G269" t="s">
        <v>14</v>
      </c>
      <c r="H269" s="4" t="s">
        <v>38</v>
      </c>
      <c r="I269" s="5">
        <v>30.67</v>
      </c>
      <c r="J269" t="s">
        <v>28</v>
      </c>
      <c r="K269" s="6" t="s">
        <v>109</v>
      </c>
      <c r="L269" t="s">
        <v>153</v>
      </c>
      <c r="M269"/>
      <c r="N269"/>
      <c r="O269"/>
    </row>
    <row r="270" spans="1:15" s="10" customFormat="1">
      <c r="A270">
        <v>27237</v>
      </c>
      <c r="B270">
        <v>6948</v>
      </c>
      <c r="C270" t="s">
        <v>12</v>
      </c>
      <c r="D270" s="3">
        <v>37</v>
      </c>
      <c r="E270" t="s">
        <v>148</v>
      </c>
      <c r="F270">
        <v>1</v>
      </c>
      <c r="G270" t="s">
        <v>25</v>
      </c>
      <c r="H270" s="4"/>
      <c r="I270" s="5">
        <v>2.4900000000000002</v>
      </c>
      <c r="J270" t="s">
        <v>28</v>
      </c>
      <c r="K270" s="6" t="s">
        <v>109</v>
      </c>
      <c r="L270"/>
      <c r="M270"/>
      <c r="N270"/>
      <c r="O270"/>
    </row>
    <row r="271" spans="1:15" s="10" customFormat="1">
      <c r="A271">
        <v>27237</v>
      </c>
      <c r="B271">
        <v>6948</v>
      </c>
      <c r="C271" t="s">
        <v>12</v>
      </c>
      <c r="D271" s="3">
        <v>37</v>
      </c>
      <c r="E271" t="s">
        <v>148</v>
      </c>
      <c r="F271">
        <v>1</v>
      </c>
      <c r="G271" t="s">
        <v>114</v>
      </c>
      <c r="H271" s="4"/>
      <c r="I271">
        <f>129.16+2.9</f>
        <v>132.06</v>
      </c>
      <c r="J271" t="s">
        <v>28</v>
      </c>
      <c r="K271" s="6" t="s">
        <v>109</v>
      </c>
      <c r="L271" t="s">
        <v>154</v>
      </c>
      <c r="M271"/>
      <c r="N271"/>
      <c r="O271"/>
    </row>
    <row r="272" spans="1:15" s="10" customFormat="1">
      <c r="A272">
        <v>27237</v>
      </c>
      <c r="B272">
        <v>6948</v>
      </c>
      <c r="C272" t="s">
        <v>12</v>
      </c>
      <c r="D272" s="3">
        <v>37</v>
      </c>
      <c r="E272" t="s">
        <v>148</v>
      </c>
      <c r="F272">
        <v>1</v>
      </c>
      <c r="G272" t="s">
        <v>14</v>
      </c>
      <c r="H272" s="4" t="s">
        <v>38</v>
      </c>
      <c r="I272" s="5">
        <v>25.21</v>
      </c>
      <c r="J272" t="s">
        <v>28</v>
      </c>
      <c r="K272" s="6" t="s">
        <v>85</v>
      </c>
      <c r="L272"/>
      <c r="M272"/>
      <c r="N272"/>
      <c r="O272"/>
    </row>
    <row r="273" spans="1:15" s="10" customFormat="1">
      <c r="A273">
        <v>27237</v>
      </c>
      <c r="B273">
        <v>6948</v>
      </c>
      <c r="C273" t="s">
        <v>12</v>
      </c>
      <c r="D273" s="3">
        <v>37</v>
      </c>
      <c r="E273" t="s">
        <v>148</v>
      </c>
      <c r="F273">
        <v>1</v>
      </c>
      <c r="G273" t="s">
        <v>155</v>
      </c>
      <c r="H273" s="4"/>
      <c r="I273" s="5">
        <v>8.0399999999999991</v>
      </c>
      <c r="J273" t="s">
        <v>28</v>
      </c>
      <c r="K273" s="6" t="s">
        <v>156</v>
      </c>
      <c r="L273"/>
      <c r="M273"/>
      <c r="N273"/>
      <c r="O273"/>
    </row>
    <row r="274" spans="1:15" s="10" customFormat="1">
      <c r="A274">
        <v>27237</v>
      </c>
      <c r="B274">
        <v>6948</v>
      </c>
      <c r="C274" t="s">
        <v>12</v>
      </c>
      <c r="D274" s="3">
        <v>37</v>
      </c>
      <c r="E274" t="s">
        <v>148</v>
      </c>
      <c r="F274">
        <v>13</v>
      </c>
      <c r="G274" t="s">
        <v>157</v>
      </c>
      <c r="H274" s="4" t="s">
        <v>38</v>
      </c>
      <c r="I274" s="5">
        <v>26.64</v>
      </c>
      <c r="J274" t="s">
        <v>28</v>
      </c>
      <c r="K274" s="6"/>
      <c r="L274" t="s">
        <v>158</v>
      </c>
      <c r="M274"/>
      <c r="N274"/>
      <c r="O274"/>
    </row>
    <row r="275" spans="1:15" s="10" customFormat="1">
      <c r="A275">
        <v>27237</v>
      </c>
      <c r="B275">
        <v>6948</v>
      </c>
      <c r="C275" t="s">
        <v>12</v>
      </c>
      <c r="D275" s="3">
        <v>37</v>
      </c>
      <c r="E275" t="s">
        <v>148</v>
      </c>
      <c r="F275">
        <v>13</v>
      </c>
      <c r="G275" t="s">
        <v>157</v>
      </c>
      <c r="H275" s="4" t="s">
        <v>15</v>
      </c>
      <c r="I275">
        <f>24.39+2.6</f>
        <v>26.990000000000002</v>
      </c>
      <c r="J275" t="s">
        <v>28</v>
      </c>
      <c r="K275" s="6"/>
      <c r="L275" t="s">
        <v>159</v>
      </c>
      <c r="M275"/>
      <c r="N275"/>
      <c r="O275"/>
    </row>
    <row r="276" spans="1:15" s="10" customFormat="1">
      <c r="A276">
        <v>27237</v>
      </c>
      <c r="B276">
        <v>6948</v>
      </c>
      <c r="C276" t="s">
        <v>12</v>
      </c>
      <c r="D276" s="3">
        <v>37</v>
      </c>
      <c r="E276" t="s">
        <v>148</v>
      </c>
      <c r="F276">
        <v>13</v>
      </c>
      <c r="G276" t="s">
        <v>23</v>
      </c>
      <c r="H276" s="4"/>
      <c r="I276" s="5">
        <v>8.3800000000000008</v>
      </c>
      <c r="J276" t="s">
        <v>28</v>
      </c>
      <c r="K276" s="6"/>
      <c r="L276"/>
      <c r="M276"/>
      <c r="N276"/>
      <c r="O276"/>
    </row>
    <row r="277" spans="1:15" s="10" customFormat="1">
      <c r="A277">
        <v>27237</v>
      </c>
      <c r="B277">
        <v>6948</v>
      </c>
      <c r="C277" t="s">
        <v>12</v>
      </c>
      <c r="D277" s="3">
        <v>37</v>
      </c>
      <c r="E277" t="s">
        <v>148</v>
      </c>
      <c r="F277">
        <v>2</v>
      </c>
      <c r="G277" t="s">
        <v>160</v>
      </c>
      <c r="H277" s="4"/>
      <c r="I277" s="5">
        <v>2.04</v>
      </c>
      <c r="J277" t="s">
        <v>28</v>
      </c>
      <c r="K277" s="6"/>
      <c r="L277"/>
      <c r="M277"/>
      <c r="N277"/>
      <c r="O277"/>
    </row>
    <row r="278" spans="1:15" s="10" customFormat="1">
      <c r="A278">
        <v>27237</v>
      </c>
      <c r="B278">
        <v>6948</v>
      </c>
      <c r="C278" t="s">
        <v>12</v>
      </c>
      <c r="D278" s="3">
        <v>37</v>
      </c>
      <c r="E278" t="s">
        <v>148</v>
      </c>
      <c r="F278">
        <v>14</v>
      </c>
      <c r="G278" t="s">
        <v>89</v>
      </c>
      <c r="H278" s="4"/>
      <c r="I278" s="5">
        <v>34</v>
      </c>
      <c r="J278" t="s">
        <v>28</v>
      </c>
      <c r="K278" s="6"/>
      <c r="L278"/>
      <c r="M278"/>
      <c r="N278"/>
      <c r="O278"/>
    </row>
    <row r="279" spans="1:15" s="10" customFormat="1">
      <c r="A279">
        <v>27237</v>
      </c>
      <c r="B279">
        <v>6948</v>
      </c>
      <c r="C279" t="s">
        <v>12</v>
      </c>
      <c r="D279" s="3">
        <v>37</v>
      </c>
      <c r="E279" t="s">
        <v>148</v>
      </c>
      <c r="F279">
        <v>2</v>
      </c>
      <c r="G279" t="s">
        <v>161</v>
      </c>
      <c r="H279" s="4"/>
      <c r="I279" s="5">
        <v>1.79</v>
      </c>
      <c r="J279" t="s">
        <v>28</v>
      </c>
      <c r="K279" s="6"/>
      <c r="L279"/>
      <c r="M279"/>
      <c r="N279"/>
      <c r="O279"/>
    </row>
    <row r="280" spans="1:15" s="10" customFormat="1">
      <c r="A280">
        <v>27237</v>
      </c>
      <c r="B280">
        <v>6948</v>
      </c>
      <c r="C280" t="s">
        <v>12</v>
      </c>
      <c r="D280" s="3">
        <v>37</v>
      </c>
      <c r="E280" t="s">
        <v>148</v>
      </c>
      <c r="F280">
        <v>1</v>
      </c>
      <c r="G280" t="s">
        <v>100</v>
      </c>
      <c r="H280" s="4"/>
      <c r="I280">
        <f>0.4+2.28</f>
        <v>2.6799999999999997</v>
      </c>
      <c r="J280" t="s">
        <v>28</v>
      </c>
      <c r="K280" s="6"/>
      <c r="L280"/>
      <c r="M280"/>
      <c r="N280"/>
      <c r="O280"/>
    </row>
    <row r="281" spans="1:15" s="10" customFormat="1">
      <c r="A281">
        <v>27237</v>
      </c>
      <c r="B281">
        <v>6948</v>
      </c>
      <c r="C281" t="s">
        <v>12</v>
      </c>
      <c r="D281" s="3">
        <v>37</v>
      </c>
      <c r="E281" t="s">
        <v>148</v>
      </c>
      <c r="F281">
        <v>1</v>
      </c>
      <c r="G281" t="s">
        <v>113</v>
      </c>
      <c r="H281" s="4"/>
      <c r="I281" s="5">
        <v>0.2</v>
      </c>
      <c r="J281" t="s">
        <v>28</v>
      </c>
      <c r="K281" s="6"/>
      <c r="L281"/>
      <c r="M281"/>
      <c r="N281"/>
      <c r="O281"/>
    </row>
    <row r="282" spans="1:15" s="10" customFormat="1">
      <c r="A282">
        <v>27237</v>
      </c>
      <c r="B282">
        <v>6948</v>
      </c>
      <c r="C282" t="s">
        <v>12</v>
      </c>
      <c r="D282" s="3">
        <v>37</v>
      </c>
      <c r="E282" t="s">
        <v>148</v>
      </c>
      <c r="F282">
        <v>4</v>
      </c>
      <c r="G282" t="s">
        <v>162</v>
      </c>
      <c r="H282" s="4"/>
      <c r="I282" s="5">
        <v>3.22</v>
      </c>
      <c r="J282" t="s">
        <v>28</v>
      </c>
      <c r="K282" s="6"/>
      <c r="L282"/>
      <c r="M282"/>
      <c r="N282"/>
      <c r="O282"/>
    </row>
    <row r="283" spans="1:15" s="10" customFormat="1">
      <c r="A283">
        <v>27237</v>
      </c>
      <c r="B283">
        <v>6948</v>
      </c>
      <c r="C283" t="s">
        <v>12</v>
      </c>
      <c r="D283" s="3">
        <v>37</v>
      </c>
      <c r="E283" t="s">
        <v>148</v>
      </c>
      <c r="F283">
        <v>15</v>
      </c>
      <c r="G283" t="s">
        <v>47</v>
      </c>
      <c r="H283" s="4"/>
      <c r="I283" s="5">
        <v>109.33</v>
      </c>
      <c r="J283" t="s">
        <v>28</v>
      </c>
      <c r="K283" s="6"/>
      <c r="L283"/>
      <c r="M283"/>
      <c r="N283"/>
      <c r="O283"/>
    </row>
    <row r="284" spans="1:15" s="10" customFormat="1">
      <c r="A284">
        <v>27237</v>
      </c>
      <c r="B284">
        <v>6948</v>
      </c>
      <c r="C284" t="s">
        <v>12</v>
      </c>
      <c r="D284" s="3">
        <v>37</v>
      </c>
      <c r="E284" t="s">
        <v>148</v>
      </c>
      <c r="F284">
        <v>3</v>
      </c>
      <c r="G284" t="s">
        <v>163</v>
      </c>
      <c r="H284" s="4"/>
      <c r="I284" s="5">
        <v>3.61</v>
      </c>
      <c r="J284" t="s">
        <v>28</v>
      </c>
      <c r="K284" s="6"/>
      <c r="L284"/>
      <c r="M284"/>
      <c r="N284"/>
      <c r="O284"/>
    </row>
    <row r="285" spans="1:15" s="10" customFormat="1">
      <c r="A285">
        <v>27245</v>
      </c>
      <c r="B285">
        <v>6948</v>
      </c>
      <c r="C285" t="s">
        <v>12</v>
      </c>
      <c r="D285" s="3">
        <v>37</v>
      </c>
      <c r="E285" t="s">
        <v>148</v>
      </c>
      <c r="F285">
        <v>31</v>
      </c>
      <c r="G285" s="4" t="s">
        <v>133</v>
      </c>
      <c r="H285"/>
      <c r="I285" s="5">
        <v>86.72</v>
      </c>
      <c r="J285" s="4" t="s">
        <v>52</v>
      </c>
      <c r="K285"/>
      <c r="L285" t="s">
        <v>164</v>
      </c>
      <c r="M285"/>
      <c r="N285"/>
      <c r="O285"/>
    </row>
    <row r="286" spans="1:15" s="10" customFormat="1">
      <c r="A286">
        <v>27237</v>
      </c>
      <c r="B286">
        <v>6948</v>
      </c>
      <c r="C286" t="s">
        <v>12</v>
      </c>
      <c r="D286" s="3">
        <v>37</v>
      </c>
      <c r="E286" t="s">
        <v>148</v>
      </c>
      <c r="F286">
        <v>4</v>
      </c>
      <c r="G286" t="s">
        <v>19</v>
      </c>
      <c r="H286" s="4"/>
      <c r="I286" s="5">
        <v>1.6</v>
      </c>
      <c r="J286" t="s">
        <v>53</v>
      </c>
      <c r="K286" s="6"/>
      <c r="L286"/>
      <c r="M286"/>
      <c r="N286"/>
      <c r="O286" s="9"/>
    </row>
    <row r="287" spans="1:15" s="10" customFormat="1">
      <c r="A287">
        <v>27208</v>
      </c>
      <c r="B287">
        <v>6948</v>
      </c>
      <c r="C287" t="s">
        <v>12</v>
      </c>
      <c r="D287" s="3">
        <v>38</v>
      </c>
      <c r="E287" t="s">
        <v>55</v>
      </c>
      <c r="F287">
        <v>1</v>
      </c>
      <c r="G287" s="4" t="s">
        <v>69</v>
      </c>
      <c r="H287" s="4"/>
      <c r="I287" s="5">
        <v>11.36</v>
      </c>
      <c r="J287" s="4" t="s">
        <v>16</v>
      </c>
      <c r="K287" s="6" t="s">
        <v>17</v>
      </c>
      <c r="L287"/>
      <c r="M287"/>
      <c r="N287"/>
      <c r="O287"/>
    </row>
    <row r="288" spans="1:15" s="10" customFormat="1">
      <c r="A288">
        <v>27210</v>
      </c>
      <c r="B288">
        <v>6948</v>
      </c>
      <c r="C288" t="s">
        <v>12</v>
      </c>
      <c r="D288" s="3">
        <v>38</v>
      </c>
      <c r="E288" t="s">
        <v>55</v>
      </c>
      <c r="F288">
        <v>1</v>
      </c>
      <c r="G288" t="s">
        <v>19</v>
      </c>
      <c r="H288" s="4"/>
      <c r="I288" s="5">
        <v>10.35</v>
      </c>
      <c r="J288" t="s">
        <v>16</v>
      </c>
      <c r="K288" s="6"/>
      <c r="L288"/>
      <c r="M288"/>
      <c r="N288"/>
      <c r="O288"/>
    </row>
    <row r="289" spans="1:15" s="10" customFormat="1">
      <c r="A289">
        <v>27210</v>
      </c>
      <c r="B289">
        <v>6948</v>
      </c>
      <c r="C289" t="s">
        <v>12</v>
      </c>
      <c r="D289" s="3">
        <v>38</v>
      </c>
      <c r="E289" t="s">
        <v>55</v>
      </c>
      <c r="F289">
        <v>1</v>
      </c>
      <c r="G289" t="s">
        <v>40</v>
      </c>
      <c r="H289" s="4"/>
      <c r="I289" s="5">
        <v>4.91</v>
      </c>
      <c r="J289" t="s">
        <v>16</v>
      </c>
      <c r="K289" s="6"/>
      <c r="L289"/>
      <c r="M289"/>
      <c r="N289"/>
      <c r="O289"/>
    </row>
    <row r="290" spans="1:15" s="10" customFormat="1">
      <c r="A290">
        <v>27210</v>
      </c>
      <c r="B290">
        <v>6948</v>
      </c>
      <c r="C290" t="s">
        <v>12</v>
      </c>
      <c r="D290" s="3">
        <v>38</v>
      </c>
      <c r="E290" t="s">
        <v>55</v>
      </c>
      <c r="F290">
        <v>1</v>
      </c>
      <c r="G290" t="s">
        <v>19</v>
      </c>
      <c r="H290" s="4"/>
      <c r="I290" s="5">
        <v>2.1</v>
      </c>
      <c r="J290" t="s">
        <v>22</v>
      </c>
      <c r="K290" s="6"/>
      <c r="L290"/>
      <c r="M290"/>
      <c r="N290" s="1"/>
      <c r="O290"/>
    </row>
    <row r="291" spans="1:15" s="10" customFormat="1">
      <c r="A291">
        <v>27210</v>
      </c>
      <c r="B291">
        <v>6948</v>
      </c>
      <c r="C291" t="s">
        <v>12</v>
      </c>
      <c r="D291" s="3">
        <v>38</v>
      </c>
      <c r="E291" t="s">
        <v>55</v>
      </c>
      <c r="F291">
        <v>1</v>
      </c>
      <c r="G291" t="s">
        <v>14</v>
      </c>
      <c r="H291" s="4" t="s">
        <v>15</v>
      </c>
      <c r="I291" s="5">
        <v>3.38</v>
      </c>
      <c r="J291" t="s">
        <v>28</v>
      </c>
      <c r="K291" s="6" t="s">
        <v>137</v>
      </c>
      <c r="L291" t="s">
        <v>165</v>
      </c>
      <c r="M291"/>
      <c r="N291"/>
      <c r="O291"/>
    </row>
    <row r="292" spans="1:15" s="10" customFormat="1">
      <c r="A292">
        <v>27210</v>
      </c>
      <c r="B292">
        <v>6948</v>
      </c>
      <c r="C292" t="s">
        <v>12</v>
      </c>
      <c r="D292" s="3">
        <v>38</v>
      </c>
      <c r="E292" t="s">
        <v>55</v>
      </c>
      <c r="F292">
        <v>1</v>
      </c>
      <c r="G292" t="s">
        <v>89</v>
      </c>
      <c r="H292" s="4"/>
      <c r="I292" s="5">
        <v>1.87</v>
      </c>
      <c r="J292" t="s">
        <v>28</v>
      </c>
      <c r="K292" s="6"/>
      <c r="L292"/>
      <c r="M292"/>
      <c r="N292"/>
      <c r="O292"/>
    </row>
    <row r="293" spans="1:15" s="10" customFormat="1">
      <c r="A293">
        <v>27210</v>
      </c>
      <c r="B293">
        <v>6948</v>
      </c>
      <c r="C293" t="s">
        <v>12</v>
      </c>
      <c r="D293" s="3">
        <v>38</v>
      </c>
      <c r="E293" t="s">
        <v>55</v>
      </c>
      <c r="F293">
        <v>1</v>
      </c>
      <c r="G293" t="s">
        <v>25</v>
      </c>
      <c r="H293" s="4"/>
      <c r="I293" s="5">
        <v>0.53</v>
      </c>
      <c r="J293" t="s">
        <v>28</v>
      </c>
      <c r="K293" s="6"/>
      <c r="L293"/>
      <c r="M293"/>
      <c r="N293"/>
      <c r="O293"/>
    </row>
    <row r="294" spans="1:15" s="10" customFormat="1">
      <c r="A294">
        <v>27210</v>
      </c>
      <c r="B294">
        <v>6948</v>
      </c>
      <c r="C294" t="s">
        <v>12</v>
      </c>
      <c r="D294" s="3">
        <v>38</v>
      </c>
      <c r="E294" t="s">
        <v>55</v>
      </c>
      <c r="F294">
        <v>1</v>
      </c>
      <c r="G294" t="s">
        <v>19</v>
      </c>
      <c r="H294" s="4"/>
      <c r="I294" s="5">
        <v>9.7100000000000009</v>
      </c>
      <c r="J294" t="s">
        <v>53</v>
      </c>
      <c r="K294" s="6"/>
      <c r="L294"/>
      <c r="M294"/>
      <c r="N294"/>
      <c r="O294"/>
    </row>
    <row r="295" spans="1:15" s="10" customFormat="1">
      <c r="A295">
        <v>27098</v>
      </c>
      <c r="B295">
        <v>6948</v>
      </c>
      <c r="C295" t="s">
        <v>12</v>
      </c>
      <c r="D295" s="3" t="s">
        <v>166</v>
      </c>
      <c r="E295"/>
      <c r="F295" s="8">
        <v>1</v>
      </c>
      <c r="G295" t="s">
        <v>100</v>
      </c>
      <c r="H295" s="4"/>
      <c r="I295" s="5">
        <v>7.34</v>
      </c>
      <c r="J295" t="s">
        <v>28</v>
      </c>
      <c r="K295" s="6"/>
      <c r="L295"/>
      <c r="M295"/>
      <c r="N295"/>
      <c r="O295" s="20"/>
    </row>
    <row r="296" spans="1:15" s="10" customFormat="1">
      <c r="A296">
        <v>27296</v>
      </c>
      <c r="B296">
        <v>6948</v>
      </c>
      <c r="C296" t="s">
        <v>167</v>
      </c>
      <c r="D296" s="3">
        <v>17</v>
      </c>
      <c r="E296" t="s">
        <v>168</v>
      </c>
      <c r="F296" s="8">
        <v>1</v>
      </c>
      <c r="G296" t="s">
        <v>169</v>
      </c>
      <c r="H296" s="4"/>
      <c r="I296" s="5">
        <v>57.31</v>
      </c>
      <c r="J296" t="s">
        <v>16</v>
      </c>
      <c r="K296" s="6"/>
      <c r="L296" t="s">
        <v>170</v>
      </c>
      <c r="M296"/>
      <c r="N296"/>
      <c r="O296" s="20"/>
    </row>
    <row r="297" spans="1:15" s="10" customFormat="1">
      <c r="A297">
        <v>27274</v>
      </c>
      <c r="B297">
        <v>6948</v>
      </c>
      <c r="C297" t="s">
        <v>171</v>
      </c>
      <c r="D297" s="3">
        <v>23</v>
      </c>
      <c r="E297" t="s">
        <v>172</v>
      </c>
      <c r="F297">
        <v>2</v>
      </c>
      <c r="G297" t="s">
        <v>75</v>
      </c>
      <c r="H297" s="4" t="s">
        <v>58</v>
      </c>
      <c r="I297" s="5">
        <v>2.65</v>
      </c>
      <c r="J297" t="s">
        <v>31</v>
      </c>
      <c r="K297" s="6"/>
      <c r="L297" t="s">
        <v>173</v>
      </c>
      <c r="M297"/>
      <c r="N297"/>
      <c r="O297"/>
    </row>
    <row r="298" spans="1:15" s="10" customFormat="1">
      <c r="A298">
        <v>27274</v>
      </c>
      <c r="B298">
        <v>6948</v>
      </c>
      <c r="C298" t="s">
        <v>171</v>
      </c>
      <c r="D298" s="3">
        <v>23</v>
      </c>
      <c r="E298" t="s">
        <v>172</v>
      </c>
      <c r="F298">
        <v>1</v>
      </c>
      <c r="G298" t="s">
        <v>19</v>
      </c>
      <c r="H298" s="4"/>
      <c r="I298" s="5">
        <v>0.22</v>
      </c>
      <c r="J298" t="s">
        <v>20</v>
      </c>
      <c r="K298" s="6"/>
      <c r="L298"/>
      <c r="M298"/>
      <c r="N298"/>
      <c r="O298"/>
    </row>
    <row r="299" spans="1:15" s="10" customFormat="1">
      <c r="A299">
        <v>27274</v>
      </c>
      <c r="B299">
        <v>6948</v>
      </c>
      <c r="C299" t="s">
        <v>171</v>
      </c>
      <c r="D299" s="3">
        <v>23</v>
      </c>
      <c r="E299" t="s">
        <v>172</v>
      </c>
      <c r="F299">
        <v>8</v>
      </c>
      <c r="G299" t="s">
        <v>91</v>
      </c>
      <c r="H299" s="4"/>
      <c r="I299" s="5">
        <v>9.94</v>
      </c>
      <c r="J299" t="s">
        <v>99</v>
      </c>
      <c r="K299" s="6"/>
      <c r="L299" t="s">
        <v>174</v>
      </c>
      <c r="M299"/>
      <c r="N299"/>
      <c r="O299"/>
    </row>
    <row r="300" spans="1:15" s="10" customFormat="1">
      <c r="A300">
        <v>27274</v>
      </c>
      <c r="B300">
        <v>6948</v>
      </c>
      <c r="C300" t="s">
        <v>171</v>
      </c>
      <c r="D300" s="3">
        <v>23</v>
      </c>
      <c r="E300" t="s">
        <v>172</v>
      </c>
      <c r="F300">
        <v>1</v>
      </c>
      <c r="G300" t="s">
        <v>75</v>
      </c>
      <c r="H300" s="4" t="s">
        <v>15</v>
      </c>
      <c r="I300" s="5">
        <v>38.049999999999997</v>
      </c>
      <c r="J300" t="s">
        <v>16</v>
      </c>
      <c r="K300" s="6" t="s">
        <v>17</v>
      </c>
      <c r="L300"/>
      <c r="M300"/>
      <c r="N300"/>
      <c r="O300"/>
    </row>
    <row r="301" spans="1:15" s="10" customFormat="1">
      <c r="A301">
        <v>27274</v>
      </c>
      <c r="B301">
        <v>6948</v>
      </c>
      <c r="C301" t="s">
        <v>171</v>
      </c>
      <c r="D301" s="3">
        <v>23</v>
      </c>
      <c r="E301" t="s">
        <v>172</v>
      </c>
      <c r="F301">
        <v>1</v>
      </c>
      <c r="G301" t="s">
        <v>120</v>
      </c>
      <c r="H301" s="4" t="s">
        <v>38</v>
      </c>
      <c r="I301" s="5">
        <v>33.57</v>
      </c>
      <c r="J301" t="s">
        <v>16</v>
      </c>
      <c r="K301" s="6" t="s">
        <v>17</v>
      </c>
      <c r="L301"/>
      <c r="M301"/>
      <c r="N301"/>
      <c r="O301"/>
    </row>
    <row r="302" spans="1:15" s="10" customFormat="1">
      <c r="A302">
        <v>27274</v>
      </c>
      <c r="B302">
        <v>6948</v>
      </c>
      <c r="C302" t="s">
        <v>171</v>
      </c>
      <c r="D302" s="3">
        <v>23</v>
      </c>
      <c r="E302" t="s">
        <v>172</v>
      </c>
      <c r="F302">
        <v>1</v>
      </c>
      <c r="G302" t="s">
        <v>24</v>
      </c>
      <c r="H302" s="4"/>
      <c r="I302" s="5">
        <v>11.42</v>
      </c>
      <c r="J302" t="s">
        <v>16</v>
      </c>
      <c r="K302" s="6"/>
      <c r="L302"/>
      <c r="M302"/>
      <c r="N302"/>
      <c r="O302"/>
    </row>
    <row r="303" spans="1:15" s="10" customFormat="1">
      <c r="A303">
        <v>27274</v>
      </c>
      <c r="B303">
        <v>6948</v>
      </c>
      <c r="C303" t="s">
        <v>171</v>
      </c>
      <c r="D303" s="3">
        <v>23</v>
      </c>
      <c r="E303" t="s">
        <v>172</v>
      </c>
      <c r="F303">
        <v>1</v>
      </c>
      <c r="G303" t="s">
        <v>23</v>
      </c>
      <c r="H303" s="4"/>
      <c r="I303" s="5">
        <v>7.79</v>
      </c>
      <c r="J303" t="s">
        <v>16</v>
      </c>
      <c r="K303" s="6"/>
      <c r="L303"/>
      <c r="M303"/>
      <c r="N303"/>
      <c r="O303"/>
    </row>
    <row r="304" spans="1:15" s="10" customFormat="1">
      <c r="A304">
        <v>27274</v>
      </c>
      <c r="B304">
        <v>6948</v>
      </c>
      <c r="C304" t="s">
        <v>171</v>
      </c>
      <c r="D304" s="3">
        <v>23</v>
      </c>
      <c r="E304" t="s">
        <v>172</v>
      </c>
      <c r="F304">
        <v>1</v>
      </c>
      <c r="G304" t="s">
        <v>23</v>
      </c>
      <c r="H304" s="4"/>
      <c r="I304" s="5">
        <v>6.81</v>
      </c>
      <c r="J304" t="s">
        <v>16</v>
      </c>
      <c r="K304" s="6"/>
      <c r="L304"/>
      <c r="M304"/>
      <c r="N304"/>
      <c r="O304"/>
    </row>
    <row r="305" spans="1:15" s="10" customFormat="1">
      <c r="A305">
        <v>27274</v>
      </c>
      <c r="B305">
        <v>6948</v>
      </c>
      <c r="C305" t="s">
        <v>171</v>
      </c>
      <c r="D305" s="3">
        <v>23</v>
      </c>
      <c r="E305" t="s">
        <v>172</v>
      </c>
      <c r="F305">
        <v>1</v>
      </c>
      <c r="G305" t="s">
        <v>19</v>
      </c>
      <c r="H305" s="4"/>
      <c r="I305" s="5">
        <v>2.2999999999999998</v>
      </c>
      <c r="J305" t="s">
        <v>22</v>
      </c>
      <c r="K305" s="6"/>
      <c r="L305"/>
      <c r="M305"/>
      <c r="N305"/>
      <c r="O305"/>
    </row>
    <row r="306" spans="1:15" s="10" customFormat="1">
      <c r="A306">
        <v>27274</v>
      </c>
      <c r="B306">
        <v>6948</v>
      </c>
      <c r="C306" t="s">
        <v>171</v>
      </c>
      <c r="D306" s="3">
        <v>23</v>
      </c>
      <c r="E306" t="s">
        <v>172</v>
      </c>
      <c r="F306">
        <v>1</v>
      </c>
      <c r="G306" t="s">
        <v>19</v>
      </c>
      <c r="H306" s="4"/>
      <c r="I306" s="5">
        <v>7.39</v>
      </c>
      <c r="J306" t="s">
        <v>22</v>
      </c>
      <c r="K306" s="6"/>
      <c r="L306"/>
      <c r="M306"/>
      <c r="N306"/>
      <c r="O306"/>
    </row>
    <row r="307" spans="1:15" s="10" customFormat="1">
      <c r="A307">
        <v>27274</v>
      </c>
      <c r="B307">
        <v>6948</v>
      </c>
      <c r="C307" t="s">
        <v>171</v>
      </c>
      <c r="D307" s="3">
        <v>23</v>
      </c>
      <c r="E307" t="s">
        <v>172</v>
      </c>
      <c r="F307">
        <v>1</v>
      </c>
      <c r="G307" t="s">
        <v>19</v>
      </c>
      <c r="H307" s="4"/>
      <c r="I307" s="5">
        <v>5.74</v>
      </c>
      <c r="J307" t="s">
        <v>22</v>
      </c>
      <c r="K307" s="6"/>
      <c r="L307"/>
      <c r="M307"/>
      <c r="N307"/>
      <c r="O307"/>
    </row>
    <row r="308" spans="1:15" s="10" customFormat="1">
      <c r="A308">
        <v>27274</v>
      </c>
      <c r="B308">
        <v>6948</v>
      </c>
      <c r="C308" t="s">
        <v>171</v>
      </c>
      <c r="D308" s="3">
        <v>23</v>
      </c>
      <c r="E308" t="s">
        <v>172</v>
      </c>
      <c r="F308">
        <v>1</v>
      </c>
      <c r="G308" t="s">
        <v>23</v>
      </c>
      <c r="H308" s="4"/>
      <c r="I308" s="5">
        <v>2.82</v>
      </c>
      <c r="J308" t="s">
        <v>28</v>
      </c>
      <c r="K308" s="6"/>
      <c r="L308"/>
      <c r="M308"/>
      <c r="N308"/>
      <c r="O308"/>
    </row>
    <row r="309" spans="1:15" s="10" customFormat="1">
      <c r="A309">
        <v>27274</v>
      </c>
      <c r="B309">
        <v>6948</v>
      </c>
      <c r="C309" t="s">
        <v>171</v>
      </c>
      <c r="D309" s="3">
        <v>23</v>
      </c>
      <c r="E309" t="s">
        <v>172</v>
      </c>
      <c r="F309">
        <v>1</v>
      </c>
      <c r="G309" t="s">
        <v>19</v>
      </c>
      <c r="H309" s="4"/>
      <c r="I309" s="5">
        <v>1.97</v>
      </c>
      <c r="J309" t="s">
        <v>53</v>
      </c>
      <c r="K309" s="6"/>
      <c r="L309"/>
      <c r="M309"/>
      <c r="N309"/>
      <c r="O309"/>
    </row>
    <row r="310" spans="1:15" s="10" customFormat="1">
      <c r="A310">
        <v>27274</v>
      </c>
      <c r="B310">
        <v>6948</v>
      </c>
      <c r="C310" t="s">
        <v>171</v>
      </c>
      <c r="D310" s="3">
        <v>23</v>
      </c>
      <c r="E310" t="s">
        <v>172</v>
      </c>
      <c r="F310">
        <v>1</v>
      </c>
      <c r="G310" t="s">
        <v>19</v>
      </c>
      <c r="H310" s="4"/>
      <c r="I310" s="5">
        <v>0.82</v>
      </c>
      <c r="J310" t="s">
        <v>53</v>
      </c>
      <c r="K310" s="6"/>
      <c r="L310"/>
      <c r="M310"/>
      <c r="N310"/>
      <c r="O310"/>
    </row>
    <row r="311" spans="1:15" s="10" customFormat="1">
      <c r="A311">
        <v>27334</v>
      </c>
      <c r="B311">
        <v>6948</v>
      </c>
      <c r="C311" t="s">
        <v>171</v>
      </c>
      <c r="D311" s="3">
        <v>50</v>
      </c>
      <c r="E311" t="s">
        <v>148</v>
      </c>
      <c r="F311" s="8">
        <v>1</v>
      </c>
      <c r="G311" t="s">
        <v>19</v>
      </c>
      <c r="H311" s="4"/>
      <c r="I311" s="5">
        <v>0.73</v>
      </c>
      <c r="J311" t="s">
        <v>31</v>
      </c>
      <c r="K311" s="6"/>
      <c r="L311"/>
      <c r="M311"/>
      <c r="N311"/>
      <c r="O311"/>
    </row>
    <row r="312" spans="1:15" s="10" customFormat="1">
      <c r="A312">
        <v>27334</v>
      </c>
      <c r="B312">
        <v>6948</v>
      </c>
      <c r="C312" t="s">
        <v>171</v>
      </c>
      <c r="D312" s="3">
        <v>50</v>
      </c>
      <c r="E312" t="s">
        <v>148</v>
      </c>
      <c r="F312" s="8">
        <v>2</v>
      </c>
      <c r="G312" t="s">
        <v>19</v>
      </c>
      <c r="H312" s="4"/>
      <c r="I312" s="5">
        <v>5.36</v>
      </c>
      <c r="J312" t="s">
        <v>20</v>
      </c>
      <c r="K312" s="6"/>
      <c r="L312"/>
      <c r="M312"/>
      <c r="N312"/>
      <c r="O312"/>
    </row>
    <row r="313" spans="1:15" s="10" customFormat="1">
      <c r="A313">
        <v>27334</v>
      </c>
      <c r="B313">
        <v>6948</v>
      </c>
      <c r="C313" t="s">
        <v>171</v>
      </c>
      <c r="D313" s="3">
        <v>50</v>
      </c>
      <c r="E313" t="s">
        <v>148</v>
      </c>
      <c r="F313" s="8">
        <v>1</v>
      </c>
      <c r="G313" t="s">
        <v>175</v>
      </c>
      <c r="H313" s="4"/>
      <c r="I313" s="5">
        <v>7.56</v>
      </c>
      <c r="J313" t="s">
        <v>99</v>
      </c>
      <c r="K313" s="6"/>
      <c r="L313" t="s">
        <v>176</v>
      </c>
      <c r="M313"/>
      <c r="N313"/>
      <c r="O313"/>
    </row>
    <row r="314" spans="1:15" s="10" customFormat="1">
      <c r="A314">
        <v>27334</v>
      </c>
      <c r="B314">
        <v>6948</v>
      </c>
      <c r="C314" t="s">
        <v>171</v>
      </c>
      <c r="D314" s="3">
        <v>50</v>
      </c>
      <c r="E314" t="s">
        <v>148</v>
      </c>
      <c r="F314" s="8">
        <v>1</v>
      </c>
      <c r="G314" t="s">
        <v>130</v>
      </c>
      <c r="H314" s="4" t="s">
        <v>15</v>
      </c>
      <c r="I314" s="5">
        <v>12.41</v>
      </c>
      <c r="J314" t="s">
        <v>16</v>
      </c>
      <c r="K314" s="6" t="s">
        <v>85</v>
      </c>
      <c r="L314" t="s">
        <v>177</v>
      </c>
      <c r="M314"/>
      <c r="N314"/>
      <c r="O314"/>
    </row>
    <row r="315" spans="1:15" s="10" customFormat="1">
      <c r="A315">
        <v>27334</v>
      </c>
      <c r="B315">
        <v>6948</v>
      </c>
      <c r="C315" t="s">
        <v>171</v>
      </c>
      <c r="D315" s="3">
        <v>50</v>
      </c>
      <c r="E315" t="s">
        <v>148</v>
      </c>
      <c r="F315" s="8">
        <v>3</v>
      </c>
      <c r="G315" t="s">
        <v>73</v>
      </c>
      <c r="H315" s="12" t="s">
        <v>15</v>
      </c>
      <c r="I315" s="5">
        <v>50.97</v>
      </c>
      <c r="J315" t="s">
        <v>16</v>
      </c>
      <c r="K315" s="6" t="s">
        <v>17</v>
      </c>
      <c r="L315"/>
      <c r="M315"/>
      <c r="N315"/>
      <c r="O315"/>
    </row>
    <row r="316" spans="1:15" s="10" customFormat="1">
      <c r="A316">
        <v>27334</v>
      </c>
      <c r="B316">
        <v>6948</v>
      </c>
      <c r="C316" t="s">
        <v>171</v>
      </c>
      <c r="D316" s="3">
        <v>50</v>
      </c>
      <c r="E316" t="s">
        <v>148</v>
      </c>
      <c r="F316" s="8">
        <v>1</v>
      </c>
      <c r="G316" t="s">
        <v>100</v>
      </c>
      <c r="H316" s="4"/>
      <c r="I316" s="5">
        <v>5.52</v>
      </c>
      <c r="J316" t="s">
        <v>16</v>
      </c>
      <c r="K316" s="6" t="s">
        <v>17</v>
      </c>
      <c r="L316"/>
      <c r="M316"/>
      <c r="N316"/>
      <c r="O316"/>
    </row>
    <row r="317" spans="1:15" s="10" customFormat="1">
      <c r="A317">
        <v>27334</v>
      </c>
      <c r="B317">
        <v>6948</v>
      </c>
      <c r="C317" t="s">
        <v>171</v>
      </c>
      <c r="D317" s="3">
        <v>50</v>
      </c>
      <c r="E317" t="s">
        <v>148</v>
      </c>
      <c r="F317" s="8">
        <v>2</v>
      </c>
      <c r="G317" t="s">
        <v>113</v>
      </c>
      <c r="H317" s="4"/>
      <c r="I317" s="5">
        <v>6.86</v>
      </c>
      <c r="J317" t="s">
        <v>16</v>
      </c>
      <c r="K317" s="6" t="s">
        <v>17</v>
      </c>
      <c r="L317"/>
      <c r="M317"/>
      <c r="N317"/>
      <c r="O317"/>
    </row>
    <row r="318" spans="1:15" s="10" customFormat="1">
      <c r="A318">
        <v>27334</v>
      </c>
      <c r="B318">
        <v>6948</v>
      </c>
      <c r="C318" t="s">
        <v>171</v>
      </c>
      <c r="D318" s="3">
        <v>50</v>
      </c>
      <c r="E318" t="s">
        <v>148</v>
      </c>
      <c r="F318" s="8">
        <v>1</v>
      </c>
      <c r="G318" t="s">
        <v>48</v>
      </c>
      <c r="H318" s="4" t="s">
        <v>15</v>
      </c>
      <c r="I318" s="5">
        <v>7.53</v>
      </c>
      <c r="J318" t="s">
        <v>16</v>
      </c>
      <c r="K318" s="6" t="s">
        <v>17</v>
      </c>
      <c r="L318" t="s">
        <v>29</v>
      </c>
      <c r="M318"/>
      <c r="N318"/>
      <c r="O318"/>
    </row>
    <row r="319" spans="1:15" s="10" customFormat="1">
      <c r="A319">
        <v>27334</v>
      </c>
      <c r="B319">
        <v>6948</v>
      </c>
      <c r="C319" t="s">
        <v>171</v>
      </c>
      <c r="D319" s="3">
        <v>50</v>
      </c>
      <c r="E319" t="s">
        <v>148</v>
      </c>
      <c r="F319" s="8">
        <v>1</v>
      </c>
      <c r="G319" t="s">
        <v>131</v>
      </c>
      <c r="H319" s="4"/>
      <c r="I319" s="5">
        <v>24.86</v>
      </c>
      <c r="J319" t="s">
        <v>16</v>
      </c>
      <c r="K319" s="6" t="s">
        <v>17</v>
      </c>
      <c r="L319"/>
      <c r="M319"/>
      <c r="N319"/>
      <c r="O319"/>
    </row>
    <row r="320" spans="1:15" s="10" customFormat="1">
      <c r="A320">
        <v>27334</v>
      </c>
      <c r="B320">
        <v>6948</v>
      </c>
      <c r="C320" t="s">
        <v>171</v>
      </c>
      <c r="D320" s="3">
        <v>50</v>
      </c>
      <c r="E320" t="s">
        <v>148</v>
      </c>
      <c r="F320" s="8">
        <v>3</v>
      </c>
      <c r="G320" t="s">
        <v>64</v>
      </c>
      <c r="H320" s="4"/>
      <c r="I320" s="5">
        <v>22.76</v>
      </c>
      <c r="J320" t="s">
        <v>16</v>
      </c>
      <c r="K320" s="6" t="s">
        <v>17</v>
      </c>
      <c r="L320"/>
      <c r="M320"/>
      <c r="N320"/>
      <c r="O320"/>
    </row>
    <row r="321" spans="1:15" s="10" customFormat="1">
      <c r="A321">
        <v>27334</v>
      </c>
      <c r="B321">
        <v>6948</v>
      </c>
      <c r="C321" t="s">
        <v>171</v>
      </c>
      <c r="D321" s="3">
        <v>50</v>
      </c>
      <c r="E321" t="s">
        <v>148</v>
      </c>
      <c r="F321" s="8">
        <v>1</v>
      </c>
      <c r="G321" t="s">
        <v>69</v>
      </c>
      <c r="H321" s="4" t="s">
        <v>15</v>
      </c>
      <c r="I321" s="5">
        <v>5.47</v>
      </c>
      <c r="J321" t="s">
        <v>16</v>
      </c>
      <c r="K321" s="6" t="s">
        <v>17</v>
      </c>
      <c r="L321" t="s">
        <v>101</v>
      </c>
      <c r="M321"/>
      <c r="N321"/>
      <c r="O321"/>
    </row>
    <row r="322" spans="1:15" s="10" customFormat="1">
      <c r="A322">
        <v>27334</v>
      </c>
      <c r="B322">
        <v>6948</v>
      </c>
      <c r="C322" t="s">
        <v>171</v>
      </c>
      <c r="D322" s="3">
        <v>50</v>
      </c>
      <c r="E322" t="s">
        <v>148</v>
      </c>
      <c r="F322" s="8">
        <v>1</v>
      </c>
      <c r="G322" t="s">
        <v>110</v>
      </c>
      <c r="H322" s="4" t="s">
        <v>15</v>
      </c>
      <c r="I322" s="5">
        <v>17.510000000000002</v>
      </c>
      <c r="J322" t="s">
        <v>16</v>
      </c>
      <c r="K322" s="6" t="s">
        <v>17</v>
      </c>
      <c r="L322" t="s">
        <v>178</v>
      </c>
      <c r="M322"/>
      <c r="N322"/>
      <c r="O322"/>
    </row>
    <row r="323" spans="1:15" s="10" customFormat="1">
      <c r="A323">
        <v>27329</v>
      </c>
      <c r="B323">
        <v>6948</v>
      </c>
      <c r="C323" t="s">
        <v>171</v>
      </c>
      <c r="D323" s="3">
        <v>50</v>
      </c>
      <c r="E323" t="s">
        <v>148</v>
      </c>
      <c r="F323">
        <v>1</v>
      </c>
      <c r="G323" t="s">
        <v>19</v>
      </c>
      <c r="H323" s="4"/>
      <c r="I323" s="5">
        <v>15.49</v>
      </c>
      <c r="J323" t="s">
        <v>16</v>
      </c>
      <c r="K323" s="6"/>
      <c r="L323"/>
      <c r="M323"/>
      <c r="N323"/>
      <c r="O323"/>
    </row>
    <row r="324" spans="1:15" s="10" customFormat="1">
      <c r="A324">
        <v>27334</v>
      </c>
      <c r="B324">
        <v>6948</v>
      </c>
      <c r="C324" t="s">
        <v>171</v>
      </c>
      <c r="D324" s="3">
        <v>50</v>
      </c>
      <c r="E324" t="s">
        <v>148</v>
      </c>
      <c r="F324" s="8">
        <v>2</v>
      </c>
      <c r="G324" t="s">
        <v>23</v>
      </c>
      <c r="H324" s="4"/>
      <c r="I324" s="5">
        <v>4.03</v>
      </c>
      <c r="J324" t="s">
        <v>16</v>
      </c>
      <c r="K324" s="6"/>
      <c r="L324"/>
      <c r="M324"/>
      <c r="N324"/>
      <c r="O324"/>
    </row>
    <row r="325" spans="1:15" s="10" customFormat="1">
      <c r="A325">
        <v>27334</v>
      </c>
      <c r="B325">
        <v>6948</v>
      </c>
      <c r="C325" t="s">
        <v>171</v>
      </c>
      <c r="D325" s="3">
        <v>50</v>
      </c>
      <c r="E325" t="s">
        <v>148</v>
      </c>
      <c r="F325" s="8">
        <v>1</v>
      </c>
      <c r="G325" t="s">
        <v>45</v>
      </c>
      <c r="H325" s="4"/>
      <c r="I325" s="5">
        <v>12</v>
      </c>
      <c r="J325" t="s">
        <v>16</v>
      </c>
      <c r="K325" s="6"/>
      <c r="L325"/>
      <c r="M325"/>
      <c r="N325"/>
      <c r="O325"/>
    </row>
    <row r="326" spans="1:15" s="10" customFormat="1">
      <c r="A326">
        <v>27335</v>
      </c>
      <c r="B326">
        <v>6948</v>
      </c>
      <c r="C326" t="s">
        <v>171</v>
      </c>
      <c r="D326" s="3">
        <v>50</v>
      </c>
      <c r="E326" t="s">
        <v>148</v>
      </c>
      <c r="F326">
        <v>1</v>
      </c>
      <c r="G326" t="s">
        <v>24</v>
      </c>
      <c r="H326" s="4"/>
      <c r="I326" s="5">
        <v>25.89</v>
      </c>
      <c r="J326" t="s">
        <v>16</v>
      </c>
      <c r="K326" s="6"/>
      <c r="L326"/>
      <c r="M326"/>
      <c r="N326"/>
      <c r="O326"/>
    </row>
    <row r="327" spans="1:15" s="10" customFormat="1">
      <c r="A327">
        <v>27334</v>
      </c>
      <c r="B327">
        <v>6948</v>
      </c>
      <c r="C327" t="s">
        <v>171</v>
      </c>
      <c r="D327" s="3">
        <v>50</v>
      </c>
      <c r="E327" t="s">
        <v>148</v>
      </c>
      <c r="F327" s="8">
        <v>1</v>
      </c>
      <c r="G327" t="s">
        <v>24</v>
      </c>
      <c r="H327" s="4"/>
      <c r="I327" s="5">
        <v>28.28</v>
      </c>
      <c r="J327" t="s">
        <v>82</v>
      </c>
      <c r="K327" s="6"/>
      <c r="L327" t="s">
        <v>179</v>
      </c>
      <c r="M327"/>
      <c r="N327"/>
      <c r="O327"/>
    </row>
    <row r="328" spans="1:15" s="10" customFormat="1">
      <c r="A328">
        <v>27329</v>
      </c>
      <c r="B328">
        <v>6948</v>
      </c>
      <c r="C328" t="s">
        <v>171</v>
      </c>
      <c r="D328" s="3">
        <v>50</v>
      </c>
      <c r="E328" t="s">
        <v>148</v>
      </c>
      <c r="F328">
        <v>1</v>
      </c>
      <c r="G328" t="s">
        <v>19</v>
      </c>
      <c r="H328" s="4"/>
      <c r="I328" s="5">
        <v>3.97</v>
      </c>
      <c r="J328" t="s">
        <v>22</v>
      </c>
      <c r="K328" s="6"/>
      <c r="L328"/>
      <c r="M328"/>
      <c r="N328"/>
      <c r="O328"/>
    </row>
    <row r="329" spans="1:15" s="10" customFormat="1">
      <c r="A329">
        <v>27334</v>
      </c>
      <c r="B329">
        <v>6948</v>
      </c>
      <c r="C329" t="s">
        <v>171</v>
      </c>
      <c r="D329" s="3">
        <v>50</v>
      </c>
      <c r="E329" t="s">
        <v>148</v>
      </c>
      <c r="F329" s="8">
        <v>12</v>
      </c>
      <c r="G329" t="s">
        <v>19</v>
      </c>
      <c r="H329" s="4"/>
      <c r="I329" s="5">
        <v>88.44</v>
      </c>
      <c r="J329" t="s">
        <v>22</v>
      </c>
      <c r="K329" s="6"/>
      <c r="L329"/>
      <c r="M329"/>
      <c r="N329"/>
      <c r="O329"/>
    </row>
    <row r="330" spans="1:15" s="10" customFormat="1">
      <c r="A330">
        <v>27334</v>
      </c>
      <c r="B330">
        <v>6948</v>
      </c>
      <c r="C330" t="s">
        <v>171</v>
      </c>
      <c r="D330" s="3">
        <v>50</v>
      </c>
      <c r="E330" t="s">
        <v>148</v>
      </c>
      <c r="F330" s="8">
        <v>1</v>
      </c>
      <c r="G330" t="s">
        <v>130</v>
      </c>
      <c r="H330" s="4" t="s">
        <v>38</v>
      </c>
      <c r="I330" s="5">
        <v>40.33</v>
      </c>
      <c r="J330" t="s">
        <v>28</v>
      </c>
      <c r="K330" s="6" t="s">
        <v>17</v>
      </c>
      <c r="L330"/>
      <c r="M330"/>
      <c r="N330"/>
      <c r="O330"/>
    </row>
    <row r="331" spans="1:15" s="10" customFormat="1">
      <c r="A331">
        <v>27334</v>
      </c>
      <c r="B331">
        <v>6948</v>
      </c>
      <c r="C331" t="s">
        <v>171</v>
      </c>
      <c r="D331" s="3">
        <v>50</v>
      </c>
      <c r="E331" t="s">
        <v>148</v>
      </c>
      <c r="F331" s="8">
        <v>1</v>
      </c>
      <c r="G331" t="s">
        <v>23</v>
      </c>
      <c r="H331" s="4" t="s">
        <v>38</v>
      </c>
      <c r="I331" s="5">
        <v>2.92</v>
      </c>
      <c r="J331" t="s">
        <v>28</v>
      </c>
      <c r="K331" s="6"/>
      <c r="L331"/>
      <c r="M331"/>
      <c r="N331"/>
      <c r="O331"/>
    </row>
    <row r="332" spans="1:15" s="10" customFormat="1">
      <c r="A332">
        <v>27334</v>
      </c>
      <c r="B332">
        <v>6948</v>
      </c>
      <c r="C332" t="s">
        <v>171</v>
      </c>
      <c r="D332" s="3">
        <v>50</v>
      </c>
      <c r="E332" t="s">
        <v>148</v>
      </c>
      <c r="F332" s="8">
        <v>3</v>
      </c>
      <c r="G332" t="s">
        <v>23</v>
      </c>
      <c r="H332" s="4"/>
      <c r="I332" s="5">
        <v>17.559999999999999</v>
      </c>
      <c r="J332" t="s">
        <v>28</v>
      </c>
      <c r="K332" s="6"/>
      <c r="L332"/>
      <c r="M332"/>
      <c r="N332"/>
      <c r="O332"/>
    </row>
    <row r="333" spans="1:15" s="10" customFormat="1">
      <c r="A333">
        <v>27334</v>
      </c>
      <c r="B333">
        <v>6948</v>
      </c>
      <c r="C333" t="s">
        <v>171</v>
      </c>
      <c r="D333" s="3">
        <v>50</v>
      </c>
      <c r="E333" t="s">
        <v>148</v>
      </c>
      <c r="F333" s="8">
        <v>5</v>
      </c>
      <c r="G333" t="s">
        <v>23</v>
      </c>
      <c r="H333" s="4"/>
      <c r="I333" s="5">
        <f>25.37+2.23</f>
        <v>27.6</v>
      </c>
      <c r="J333" t="s">
        <v>28</v>
      </c>
      <c r="K333" s="6"/>
      <c r="L333"/>
      <c r="M333"/>
      <c r="N333"/>
      <c r="O333"/>
    </row>
    <row r="334" spans="1:15" s="10" customFormat="1">
      <c r="A334">
        <v>27334</v>
      </c>
      <c r="B334">
        <v>6948</v>
      </c>
      <c r="C334" t="s">
        <v>171</v>
      </c>
      <c r="D334" s="3">
        <v>50</v>
      </c>
      <c r="E334" t="s">
        <v>148</v>
      </c>
      <c r="F334" s="8">
        <v>1</v>
      </c>
      <c r="G334" t="s">
        <v>49</v>
      </c>
      <c r="H334" s="4"/>
      <c r="I334" s="5">
        <v>0.7</v>
      </c>
      <c r="J334" t="s">
        <v>28</v>
      </c>
      <c r="K334" s="6"/>
      <c r="L334"/>
      <c r="M334"/>
      <c r="N334"/>
      <c r="O334"/>
    </row>
    <row r="335" spans="1:15" s="10" customFormat="1">
      <c r="A335">
        <v>27334</v>
      </c>
      <c r="B335">
        <v>6948</v>
      </c>
      <c r="C335" t="s">
        <v>171</v>
      </c>
      <c r="D335" s="3">
        <v>50</v>
      </c>
      <c r="E335" t="s">
        <v>148</v>
      </c>
      <c r="F335" s="8">
        <v>1</v>
      </c>
      <c r="G335" t="s">
        <v>133</v>
      </c>
      <c r="H335" s="4"/>
      <c r="I335" s="5">
        <v>5.71</v>
      </c>
      <c r="J335" t="s">
        <v>52</v>
      </c>
      <c r="K335" s="6"/>
      <c r="L335" t="s">
        <v>164</v>
      </c>
      <c r="M335"/>
      <c r="N335"/>
      <c r="O335"/>
    </row>
    <row r="336" spans="1:15" s="10" customFormat="1">
      <c r="A336">
        <v>27382</v>
      </c>
      <c r="B336">
        <v>6948</v>
      </c>
      <c r="C336" t="s">
        <v>171</v>
      </c>
      <c r="D336" s="3">
        <v>54</v>
      </c>
      <c r="E336" t="s">
        <v>168</v>
      </c>
      <c r="F336">
        <v>1</v>
      </c>
      <c r="G336" t="s">
        <v>19</v>
      </c>
      <c r="H336" s="4"/>
      <c r="I336" s="5">
        <v>0.9</v>
      </c>
      <c r="J336" t="s">
        <v>31</v>
      </c>
      <c r="K336" s="6"/>
      <c r="L336"/>
      <c r="M336"/>
      <c r="N336" s="20"/>
      <c r="O336" s="20"/>
    </row>
    <row r="337" spans="1:15" s="10" customFormat="1">
      <c r="A337">
        <v>27382</v>
      </c>
      <c r="B337">
        <v>6948</v>
      </c>
      <c r="C337" t="s">
        <v>171</v>
      </c>
      <c r="D337" s="3">
        <v>54</v>
      </c>
      <c r="E337" t="s">
        <v>168</v>
      </c>
      <c r="F337">
        <v>1</v>
      </c>
      <c r="G337" t="s">
        <v>49</v>
      </c>
      <c r="H337" s="4"/>
      <c r="I337" s="5">
        <v>9.5</v>
      </c>
      <c r="J337" t="s">
        <v>16</v>
      </c>
      <c r="K337" s="6" t="s">
        <v>63</v>
      </c>
      <c r="L337"/>
      <c r="M337"/>
      <c r="N337"/>
      <c r="O337" s="20"/>
    </row>
    <row r="338" spans="1:15">
      <c r="A338">
        <v>27382</v>
      </c>
      <c r="B338">
        <v>6948</v>
      </c>
      <c r="C338" t="s">
        <v>171</v>
      </c>
      <c r="D338" s="3">
        <v>54</v>
      </c>
      <c r="E338" t="s">
        <v>168</v>
      </c>
      <c r="F338">
        <v>9</v>
      </c>
      <c r="G338" t="s">
        <v>19</v>
      </c>
      <c r="I338" s="5">
        <v>72.33</v>
      </c>
      <c r="J338" t="s">
        <v>16</v>
      </c>
      <c r="O338" s="20"/>
    </row>
    <row r="339" spans="1:15">
      <c r="A339">
        <v>27382</v>
      </c>
      <c r="B339">
        <v>6948</v>
      </c>
      <c r="C339" t="s">
        <v>171</v>
      </c>
      <c r="D339" s="3">
        <v>54</v>
      </c>
      <c r="E339" t="s">
        <v>168</v>
      </c>
      <c r="F339">
        <v>1</v>
      </c>
      <c r="G339" t="s">
        <v>19</v>
      </c>
      <c r="I339" s="5">
        <v>9.56</v>
      </c>
      <c r="J339" t="s">
        <v>16</v>
      </c>
      <c r="O339" s="20"/>
    </row>
    <row r="340" spans="1:15">
      <c r="A340">
        <v>27382</v>
      </c>
      <c r="B340">
        <v>6948</v>
      </c>
      <c r="C340" t="s">
        <v>171</v>
      </c>
      <c r="D340" s="3">
        <v>54</v>
      </c>
      <c r="E340" t="s">
        <v>168</v>
      </c>
      <c r="F340">
        <v>1</v>
      </c>
      <c r="G340" t="s">
        <v>180</v>
      </c>
      <c r="I340" s="5">
        <v>3.25</v>
      </c>
      <c r="J340" t="s">
        <v>16</v>
      </c>
      <c r="O340" s="20"/>
    </row>
    <row r="341" spans="1:15">
      <c r="A341">
        <v>27382</v>
      </c>
      <c r="B341">
        <v>6948</v>
      </c>
      <c r="C341" t="s">
        <v>171</v>
      </c>
      <c r="D341" s="3">
        <v>54</v>
      </c>
      <c r="E341" t="s">
        <v>168</v>
      </c>
      <c r="F341">
        <v>1</v>
      </c>
      <c r="G341" t="s">
        <v>14</v>
      </c>
      <c r="H341" s="4" t="s">
        <v>38</v>
      </c>
      <c r="I341" s="5">
        <v>3.17</v>
      </c>
      <c r="J341" t="s">
        <v>28</v>
      </c>
      <c r="K341" s="6" t="s">
        <v>137</v>
      </c>
      <c r="O341" s="20"/>
    </row>
    <row r="342" spans="1:15">
      <c r="A342">
        <v>27382</v>
      </c>
      <c r="B342">
        <v>6948</v>
      </c>
      <c r="C342" t="s">
        <v>171</v>
      </c>
      <c r="D342" s="3">
        <v>54</v>
      </c>
      <c r="E342" t="s">
        <v>168</v>
      </c>
      <c r="F342">
        <v>1</v>
      </c>
      <c r="G342" t="s">
        <v>19</v>
      </c>
      <c r="I342" s="5">
        <v>1.77</v>
      </c>
      <c r="J342" t="s">
        <v>53</v>
      </c>
      <c r="O342" s="20"/>
    </row>
    <row r="343" spans="1:15">
      <c r="A343">
        <v>26838</v>
      </c>
      <c r="B343">
        <v>6948</v>
      </c>
      <c r="C343" t="s">
        <v>181</v>
      </c>
      <c r="D343" s="3">
        <v>17</v>
      </c>
      <c r="E343" t="s">
        <v>55</v>
      </c>
      <c r="F343">
        <v>1</v>
      </c>
      <c r="G343" s="4" t="s">
        <v>19</v>
      </c>
      <c r="I343" s="5">
        <v>1.39</v>
      </c>
      <c r="J343" s="4" t="s">
        <v>20</v>
      </c>
    </row>
    <row r="344" spans="1:15">
      <c r="A344">
        <v>26747</v>
      </c>
      <c r="B344">
        <v>6948</v>
      </c>
      <c r="C344" t="s">
        <v>181</v>
      </c>
      <c r="D344" s="3">
        <v>24</v>
      </c>
      <c r="E344" t="s">
        <v>55</v>
      </c>
      <c r="F344">
        <v>1</v>
      </c>
      <c r="G344" t="s">
        <v>49</v>
      </c>
      <c r="I344" s="5">
        <v>1.36</v>
      </c>
      <c r="J344" t="s">
        <v>16</v>
      </c>
    </row>
    <row r="345" spans="1:15">
      <c r="A345">
        <v>26747</v>
      </c>
      <c r="B345">
        <v>6948</v>
      </c>
      <c r="C345" t="s">
        <v>181</v>
      </c>
      <c r="D345" s="3">
        <v>24</v>
      </c>
      <c r="E345" t="s">
        <v>55</v>
      </c>
      <c r="F345">
        <v>1</v>
      </c>
      <c r="G345" t="s">
        <v>19</v>
      </c>
      <c r="I345" s="5">
        <v>12.49</v>
      </c>
      <c r="J345" t="s">
        <v>22</v>
      </c>
    </row>
    <row r="346" spans="1:15">
      <c r="A346">
        <v>25831</v>
      </c>
      <c r="B346">
        <v>6948</v>
      </c>
      <c r="C346" t="s">
        <v>181</v>
      </c>
      <c r="D346" s="3">
        <v>31</v>
      </c>
      <c r="E346" t="s">
        <v>13</v>
      </c>
      <c r="F346">
        <v>1</v>
      </c>
      <c r="G346" t="s">
        <v>49</v>
      </c>
      <c r="I346" s="5">
        <v>4.34</v>
      </c>
      <c r="J346" t="s">
        <v>28</v>
      </c>
      <c r="L346" t="s">
        <v>182</v>
      </c>
      <c r="N346" s="18"/>
    </row>
    <row r="347" spans="1:15">
      <c r="A347">
        <v>26682</v>
      </c>
      <c r="B347">
        <v>6948</v>
      </c>
      <c r="C347" t="s">
        <v>181</v>
      </c>
      <c r="D347" s="3">
        <v>65</v>
      </c>
      <c r="E347" t="s">
        <v>55</v>
      </c>
      <c r="F347">
        <v>1</v>
      </c>
      <c r="G347" t="s">
        <v>49</v>
      </c>
      <c r="I347" s="5">
        <v>0.65</v>
      </c>
      <c r="J347" t="s">
        <v>28</v>
      </c>
    </row>
    <row r="348" spans="1:15">
      <c r="A348">
        <v>26695</v>
      </c>
      <c r="B348">
        <v>6948</v>
      </c>
      <c r="C348" t="s">
        <v>181</v>
      </c>
      <c r="D348" s="3">
        <v>78</v>
      </c>
      <c r="E348" t="s">
        <v>168</v>
      </c>
      <c r="F348">
        <v>1</v>
      </c>
      <c r="G348" t="s">
        <v>84</v>
      </c>
      <c r="H348" s="4" t="s">
        <v>15</v>
      </c>
      <c r="I348" s="5">
        <v>52.72</v>
      </c>
      <c r="J348" t="s">
        <v>16</v>
      </c>
      <c r="K348" s="6" t="s">
        <v>17</v>
      </c>
      <c r="L348" t="s">
        <v>71</v>
      </c>
      <c r="O348" s="20"/>
    </row>
    <row r="349" spans="1:15">
      <c r="A349">
        <v>26696</v>
      </c>
      <c r="B349">
        <v>6948</v>
      </c>
      <c r="C349" t="s">
        <v>181</v>
      </c>
      <c r="D349" s="3">
        <v>78</v>
      </c>
      <c r="E349" t="s">
        <v>168</v>
      </c>
      <c r="F349">
        <v>1</v>
      </c>
      <c r="G349" t="s">
        <v>18</v>
      </c>
      <c r="H349" s="4" t="s">
        <v>15</v>
      </c>
      <c r="I349" s="5">
        <v>31.23</v>
      </c>
      <c r="J349" t="s">
        <v>16</v>
      </c>
      <c r="K349" s="6" t="s">
        <v>17</v>
      </c>
      <c r="O349" s="20"/>
    </row>
    <row r="350" spans="1:15">
      <c r="A350">
        <v>26696</v>
      </c>
      <c r="B350">
        <v>6948</v>
      </c>
      <c r="C350" t="s">
        <v>181</v>
      </c>
      <c r="D350" s="3">
        <v>78</v>
      </c>
      <c r="E350" t="s">
        <v>168</v>
      </c>
      <c r="F350">
        <v>1</v>
      </c>
      <c r="G350" t="s">
        <v>73</v>
      </c>
      <c r="H350" s="4" t="s">
        <v>38</v>
      </c>
      <c r="I350" s="5">
        <v>14.97</v>
      </c>
      <c r="J350" t="s">
        <v>16</v>
      </c>
      <c r="K350" s="6" t="s">
        <v>17</v>
      </c>
      <c r="O350" s="20"/>
    </row>
    <row r="351" spans="1:15">
      <c r="A351">
        <v>26696</v>
      </c>
      <c r="B351">
        <v>6948</v>
      </c>
      <c r="C351" t="s">
        <v>181</v>
      </c>
      <c r="D351" s="3">
        <v>78</v>
      </c>
      <c r="E351" t="s">
        <v>168</v>
      </c>
      <c r="F351">
        <v>1</v>
      </c>
      <c r="G351" t="s">
        <v>24</v>
      </c>
      <c r="I351" s="5">
        <v>3.16</v>
      </c>
      <c r="J351" t="s">
        <v>16</v>
      </c>
      <c r="O351" s="20"/>
    </row>
    <row r="352" spans="1:15">
      <c r="A352">
        <v>26695</v>
      </c>
      <c r="B352">
        <v>6948</v>
      </c>
      <c r="C352" t="s">
        <v>181</v>
      </c>
      <c r="D352" s="3">
        <v>78</v>
      </c>
      <c r="E352" t="s">
        <v>168</v>
      </c>
      <c r="F352">
        <v>5</v>
      </c>
      <c r="G352" t="s">
        <v>23</v>
      </c>
      <c r="I352">
        <f>1.75+5.72+2.23+2.76+1.02</f>
        <v>13.479999999999999</v>
      </c>
      <c r="J352" t="s">
        <v>183</v>
      </c>
      <c r="O352" s="20"/>
    </row>
    <row r="353" spans="1:15">
      <c r="A353">
        <v>26696</v>
      </c>
      <c r="B353">
        <v>6948</v>
      </c>
      <c r="C353" t="s">
        <v>181</v>
      </c>
      <c r="D353" s="3">
        <v>78</v>
      </c>
      <c r="E353" t="s">
        <v>168</v>
      </c>
      <c r="F353">
        <v>1</v>
      </c>
      <c r="G353" t="s">
        <v>23</v>
      </c>
      <c r="I353" s="5">
        <v>2.62</v>
      </c>
      <c r="J353" t="s">
        <v>22</v>
      </c>
      <c r="O353" s="20"/>
    </row>
    <row r="354" spans="1:15">
      <c r="A354">
        <v>26696</v>
      </c>
      <c r="B354">
        <v>6948</v>
      </c>
      <c r="C354" t="s">
        <v>181</v>
      </c>
      <c r="D354" s="3">
        <v>78</v>
      </c>
      <c r="E354" t="s">
        <v>168</v>
      </c>
      <c r="F354">
        <v>1</v>
      </c>
      <c r="G354" t="s">
        <v>24</v>
      </c>
      <c r="I354" s="5">
        <v>5.72</v>
      </c>
      <c r="J354" t="s">
        <v>22</v>
      </c>
      <c r="O354" s="20"/>
    </row>
    <row r="355" spans="1:15">
      <c r="A355">
        <v>26696</v>
      </c>
      <c r="B355">
        <v>6948</v>
      </c>
      <c r="C355" t="s">
        <v>181</v>
      </c>
      <c r="D355" s="3">
        <v>78</v>
      </c>
      <c r="E355" t="s">
        <v>168</v>
      </c>
      <c r="F355">
        <v>1</v>
      </c>
      <c r="G355" t="s">
        <v>24</v>
      </c>
      <c r="I355" s="5">
        <v>5.01</v>
      </c>
      <c r="J355" t="s">
        <v>22</v>
      </c>
      <c r="O355" s="20"/>
    </row>
    <row r="356" spans="1:15">
      <c r="A356">
        <v>26696</v>
      </c>
      <c r="B356">
        <v>6948</v>
      </c>
      <c r="C356" t="s">
        <v>181</v>
      </c>
      <c r="D356" s="3">
        <v>78</v>
      </c>
      <c r="E356" t="s">
        <v>168</v>
      </c>
      <c r="F356">
        <v>1</v>
      </c>
      <c r="G356" t="s">
        <v>40</v>
      </c>
      <c r="I356" s="5">
        <v>5.14</v>
      </c>
      <c r="J356" t="s">
        <v>22</v>
      </c>
      <c r="O356" s="20"/>
    </row>
    <row r="357" spans="1:15">
      <c r="A357">
        <v>26696</v>
      </c>
      <c r="B357">
        <v>6948</v>
      </c>
      <c r="C357" t="s">
        <v>181</v>
      </c>
      <c r="D357" s="3">
        <v>78</v>
      </c>
      <c r="E357" t="s">
        <v>168</v>
      </c>
      <c r="F357">
        <v>1</v>
      </c>
      <c r="G357" t="s">
        <v>40</v>
      </c>
      <c r="I357" s="5">
        <v>2.4500000000000002</v>
      </c>
      <c r="J357" t="s">
        <v>22</v>
      </c>
      <c r="O357" s="20"/>
    </row>
    <row r="358" spans="1:15">
      <c r="A358">
        <v>26696</v>
      </c>
      <c r="B358">
        <v>6948</v>
      </c>
      <c r="C358" t="s">
        <v>181</v>
      </c>
      <c r="D358" s="3">
        <v>78</v>
      </c>
      <c r="E358" t="s">
        <v>168</v>
      </c>
      <c r="F358">
        <v>1</v>
      </c>
      <c r="G358" t="s">
        <v>24</v>
      </c>
      <c r="I358" s="5">
        <v>6.54</v>
      </c>
      <c r="J358" t="s">
        <v>22</v>
      </c>
      <c r="O358" s="20"/>
    </row>
    <row r="359" spans="1:15">
      <c r="A359">
        <v>26696</v>
      </c>
      <c r="B359">
        <v>6948</v>
      </c>
      <c r="C359" t="s">
        <v>181</v>
      </c>
      <c r="D359" s="3">
        <v>78</v>
      </c>
      <c r="E359" t="s">
        <v>168</v>
      </c>
      <c r="F359">
        <v>1</v>
      </c>
      <c r="G359" t="s">
        <v>24</v>
      </c>
      <c r="I359" s="5">
        <v>12.54</v>
      </c>
      <c r="J359" t="s">
        <v>22</v>
      </c>
      <c r="O359" s="20"/>
    </row>
    <row r="360" spans="1:15">
      <c r="A360">
        <v>26696</v>
      </c>
      <c r="B360">
        <v>6948</v>
      </c>
      <c r="C360" t="s">
        <v>181</v>
      </c>
      <c r="D360" s="3">
        <v>78</v>
      </c>
      <c r="E360" t="s">
        <v>168</v>
      </c>
      <c r="F360">
        <v>4</v>
      </c>
      <c r="G360" t="s">
        <v>40</v>
      </c>
      <c r="I360" s="5">
        <v>6.51</v>
      </c>
      <c r="J360" t="s">
        <v>22</v>
      </c>
      <c r="O360" s="20"/>
    </row>
    <row r="361" spans="1:15">
      <c r="A361">
        <v>26696</v>
      </c>
      <c r="B361">
        <v>6948</v>
      </c>
      <c r="C361" t="s">
        <v>181</v>
      </c>
      <c r="D361" s="3">
        <v>78</v>
      </c>
      <c r="E361" t="s">
        <v>168</v>
      </c>
      <c r="F361">
        <v>1</v>
      </c>
      <c r="G361" t="s">
        <v>19</v>
      </c>
      <c r="I361" s="5">
        <v>3.1</v>
      </c>
      <c r="J361" t="s">
        <v>22</v>
      </c>
      <c r="O361" s="20"/>
    </row>
    <row r="362" spans="1:15">
      <c r="A362">
        <v>26696</v>
      </c>
      <c r="B362">
        <v>6948</v>
      </c>
      <c r="C362" t="s">
        <v>181</v>
      </c>
      <c r="D362" s="3">
        <v>78</v>
      </c>
      <c r="E362" t="s">
        <v>168</v>
      </c>
      <c r="F362">
        <v>4</v>
      </c>
      <c r="G362" t="s">
        <v>133</v>
      </c>
      <c r="I362" s="5">
        <v>2.5499999999999998</v>
      </c>
      <c r="J362" t="s">
        <v>52</v>
      </c>
      <c r="L362" t="s">
        <v>164</v>
      </c>
      <c r="O362" s="20"/>
    </row>
    <row r="363" spans="1:15">
      <c r="A363">
        <v>26696</v>
      </c>
      <c r="B363">
        <v>6948</v>
      </c>
      <c r="C363" t="s">
        <v>181</v>
      </c>
      <c r="D363" s="3">
        <v>78</v>
      </c>
      <c r="E363" t="s">
        <v>168</v>
      </c>
      <c r="F363">
        <v>5</v>
      </c>
      <c r="G363" t="s">
        <v>19</v>
      </c>
      <c r="I363" s="5">
        <v>3.22</v>
      </c>
      <c r="J363" t="s">
        <v>53</v>
      </c>
      <c r="N363" s="20"/>
      <c r="O363" s="20"/>
    </row>
    <row r="364" spans="1:15">
      <c r="A364">
        <v>25792</v>
      </c>
      <c r="B364">
        <v>6948</v>
      </c>
      <c r="C364" t="s">
        <v>181</v>
      </c>
      <c r="D364" s="3">
        <v>81</v>
      </c>
      <c r="E364" t="s">
        <v>55</v>
      </c>
      <c r="F364">
        <v>1</v>
      </c>
      <c r="G364" t="s">
        <v>90</v>
      </c>
      <c r="I364" s="5">
        <v>9.17</v>
      </c>
      <c r="J364" t="s">
        <v>16</v>
      </c>
      <c r="K364" s="6" t="s">
        <v>17</v>
      </c>
      <c r="L364" t="s">
        <v>29</v>
      </c>
    </row>
    <row r="365" spans="1:15">
      <c r="A365">
        <v>25792</v>
      </c>
      <c r="B365">
        <v>6948</v>
      </c>
      <c r="C365" t="s">
        <v>181</v>
      </c>
      <c r="D365" s="3">
        <v>81</v>
      </c>
      <c r="E365" t="s">
        <v>55</v>
      </c>
      <c r="F365">
        <v>1</v>
      </c>
      <c r="G365" t="s">
        <v>84</v>
      </c>
      <c r="H365" s="4" t="s">
        <v>15</v>
      </c>
      <c r="I365" s="5">
        <v>53.79</v>
      </c>
      <c r="J365" t="s">
        <v>16</v>
      </c>
      <c r="K365" s="6" t="s">
        <v>17</v>
      </c>
      <c r="L365" t="s">
        <v>184</v>
      </c>
    </row>
    <row r="366" spans="1:15">
      <c r="A366">
        <v>25792</v>
      </c>
      <c r="B366">
        <v>6948</v>
      </c>
      <c r="C366" t="s">
        <v>181</v>
      </c>
      <c r="D366" s="3">
        <v>81</v>
      </c>
      <c r="E366" t="s">
        <v>55</v>
      </c>
      <c r="F366">
        <v>1</v>
      </c>
      <c r="G366" t="s">
        <v>24</v>
      </c>
      <c r="I366" s="5">
        <v>15.48</v>
      </c>
      <c r="J366" t="s">
        <v>16</v>
      </c>
      <c r="L366" t="s">
        <v>29</v>
      </c>
    </row>
    <row r="367" spans="1:15">
      <c r="A367">
        <v>25792</v>
      </c>
      <c r="B367">
        <v>6948</v>
      </c>
      <c r="C367" t="s">
        <v>181</v>
      </c>
      <c r="D367" s="3">
        <v>81</v>
      </c>
      <c r="E367" t="s">
        <v>55</v>
      </c>
      <c r="F367">
        <v>1</v>
      </c>
      <c r="G367" t="s">
        <v>19</v>
      </c>
      <c r="I367" s="5">
        <v>36.07</v>
      </c>
      <c r="J367" t="s">
        <v>16</v>
      </c>
      <c r="L367" t="s">
        <v>185</v>
      </c>
    </row>
    <row r="368" spans="1:15">
      <c r="A368">
        <v>25792</v>
      </c>
      <c r="B368">
        <v>6948</v>
      </c>
      <c r="C368" t="s">
        <v>181</v>
      </c>
      <c r="D368" s="3">
        <v>81</v>
      </c>
      <c r="E368" t="s">
        <v>55</v>
      </c>
      <c r="F368">
        <v>1</v>
      </c>
      <c r="G368" t="s">
        <v>14</v>
      </c>
      <c r="H368" s="4" t="s">
        <v>38</v>
      </c>
      <c r="I368" s="5">
        <v>7.45</v>
      </c>
      <c r="J368" t="s">
        <v>28</v>
      </c>
      <c r="K368" s="6" t="s">
        <v>83</v>
      </c>
      <c r="L368" t="s">
        <v>29</v>
      </c>
    </row>
    <row r="369" spans="1:15">
      <c r="A369">
        <v>25830</v>
      </c>
      <c r="B369">
        <v>6948</v>
      </c>
      <c r="C369" t="s">
        <v>181</v>
      </c>
      <c r="D369" s="3">
        <v>81</v>
      </c>
      <c r="E369" t="s">
        <v>55</v>
      </c>
      <c r="F369">
        <v>1</v>
      </c>
      <c r="G369" s="4" t="s">
        <v>110</v>
      </c>
      <c r="H369" s="4" t="s">
        <v>38</v>
      </c>
      <c r="I369" s="5">
        <v>12.95</v>
      </c>
      <c r="J369" s="4" t="s">
        <v>28</v>
      </c>
      <c r="K369" s="6" t="s">
        <v>186</v>
      </c>
    </row>
    <row r="370" spans="1:15">
      <c r="A370">
        <v>25792</v>
      </c>
      <c r="B370">
        <v>6948</v>
      </c>
      <c r="C370" t="s">
        <v>181</v>
      </c>
      <c r="D370" s="3">
        <v>81</v>
      </c>
      <c r="E370" t="s">
        <v>55</v>
      </c>
      <c r="F370">
        <v>1</v>
      </c>
      <c r="G370" t="s">
        <v>138</v>
      </c>
      <c r="H370" s="4" t="s">
        <v>38</v>
      </c>
      <c r="I370" s="5">
        <v>11.02</v>
      </c>
      <c r="J370" t="s">
        <v>28</v>
      </c>
      <c r="K370" s="6" t="s">
        <v>88</v>
      </c>
    </row>
    <row r="371" spans="1:15">
      <c r="A371">
        <v>25792</v>
      </c>
      <c r="B371">
        <v>6948</v>
      </c>
      <c r="C371" t="s">
        <v>181</v>
      </c>
      <c r="D371" s="3">
        <v>81</v>
      </c>
      <c r="E371" t="s">
        <v>55</v>
      </c>
      <c r="F371">
        <v>1</v>
      </c>
      <c r="G371" t="s">
        <v>49</v>
      </c>
      <c r="I371" s="5">
        <v>1.78</v>
      </c>
      <c r="J371" t="s">
        <v>28</v>
      </c>
    </row>
    <row r="372" spans="1:15">
      <c r="A372">
        <v>25792</v>
      </c>
      <c r="B372">
        <v>6948</v>
      </c>
      <c r="C372" t="s">
        <v>181</v>
      </c>
      <c r="D372" s="3">
        <v>81</v>
      </c>
      <c r="E372" t="s">
        <v>55</v>
      </c>
      <c r="F372">
        <v>1</v>
      </c>
      <c r="G372" t="s">
        <v>40</v>
      </c>
      <c r="I372" s="5">
        <v>9.02</v>
      </c>
      <c r="J372" t="s">
        <v>28</v>
      </c>
    </row>
    <row r="373" spans="1:15">
      <c r="A373">
        <v>25792</v>
      </c>
      <c r="B373">
        <v>6948</v>
      </c>
      <c r="C373" t="s">
        <v>181</v>
      </c>
      <c r="D373" s="3">
        <v>81</v>
      </c>
      <c r="E373" t="s">
        <v>55</v>
      </c>
      <c r="F373">
        <v>1</v>
      </c>
      <c r="G373" t="s">
        <v>19</v>
      </c>
      <c r="I373" s="5">
        <v>5.15</v>
      </c>
      <c r="J373" t="s">
        <v>53</v>
      </c>
      <c r="N373" s="1"/>
    </row>
    <row r="374" spans="1:15">
      <c r="A374">
        <v>26601</v>
      </c>
      <c r="B374">
        <v>6948</v>
      </c>
      <c r="C374" t="s">
        <v>181</v>
      </c>
      <c r="D374" s="3">
        <v>87</v>
      </c>
      <c r="E374" t="s">
        <v>55</v>
      </c>
      <c r="F374">
        <v>1</v>
      </c>
      <c r="G374" t="s">
        <v>24</v>
      </c>
      <c r="I374" s="5">
        <v>2.0099999999999998</v>
      </c>
      <c r="J374" t="s">
        <v>31</v>
      </c>
      <c r="K374" s="6" t="s">
        <v>187</v>
      </c>
      <c r="L374" t="s">
        <v>188</v>
      </c>
    </row>
    <row r="375" spans="1:15">
      <c r="A375">
        <v>26601</v>
      </c>
      <c r="B375">
        <v>6948</v>
      </c>
      <c r="C375" t="s">
        <v>181</v>
      </c>
      <c r="D375" s="3">
        <v>87</v>
      </c>
      <c r="E375" t="s">
        <v>55</v>
      </c>
      <c r="F375">
        <v>10</v>
      </c>
      <c r="G375" t="s">
        <v>24</v>
      </c>
      <c r="I375" s="5">
        <v>4.0999999999999996</v>
      </c>
      <c r="J375" t="s">
        <v>31</v>
      </c>
    </row>
    <row r="376" spans="1:15">
      <c r="A376">
        <v>26601</v>
      </c>
      <c r="B376">
        <v>6948</v>
      </c>
      <c r="C376" t="s">
        <v>181</v>
      </c>
      <c r="D376" s="3">
        <v>87</v>
      </c>
      <c r="E376" t="s">
        <v>55</v>
      </c>
      <c r="F376">
        <v>1</v>
      </c>
      <c r="G376" t="s">
        <v>189</v>
      </c>
      <c r="I376" s="5">
        <v>0.55000000000000004</v>
      </c>
      <c r="J376" t="s">
        <v>31</v>
      </c>
      <c r="L376" t="s">
        <v>188</v>
      </c>
      <c r="M376" s="9"/>
    </row>
    <row r="377" spans="1:15">
      <c r="A377">
        <v>26601</v>
      </c>
      <c r="B377">
        <v>6948</v>
      </c>
      <c r="C377" t="s">
        <v>181</v>
      </c>
      <c r="D377" s="3">
        <v>87</v>
      </c>
      <c r="E377" t="s">
        <v>55</v>
      </c>
      <c r="F377">
        <v>24</v>
      </c>
      <c r="G377" t="s">
        <v>19</v>
      </c>
      <c r="I377" s="5">
        <v>2.0499999999999998</v>
      </c>
      <c r="J377" t="s">
        <v>20</v>
      </c>
      <c r="O377" s="18"/>
    </row>
    <row r="378" spans="1:15" s="9" customFormat="1">
      <c r="A378">
        <v>26601</v>
      </c>
      <c r="B378">
        <v>6948</v>
      </c>
      <c r="C378" t="s">
        <v>181</v>
      </c>
      <c r="D378" s="3">
        <v>87</v>
      </c>
      <c r="E378" t="s">
        <v>55</v>
      </c>
      <c r="F378">
        <v>1</v>
      </c>
      <c r="G378" t="s">
        <v>110</v>
      </c>
      <c r="H378" s="4" t="s">
        <v>15</v>
      </c>
      <c r="I378" s="5">
        <v>18.77</v>
      </c>
      <c r="J378" t="s">
        <v>16</v>
      </c>
      <c r="K378" s="6" t="s">
        <v>17</v>
      </c>
      <c r="L378" t="s">
        <v>190</v>
      </c>
      <c r="M378"/>
      <c r="N378"/>
      <c r="O378" s="18"/>
    </row>
    <row r="379" spans="1:15">
      <c r="A379">
        <v>26601</v>
      </c>
      <c r="B379">
        <v>6948</v>
      </c>
      <c r="C379" t="s">
        <v>181</v>
      </c>
      <c r="D379" s="3">
        <v>87</v>
      </c>
      <c r="E379" t="s">
        <v>55</v>
      </c>
      <c r="F379">
        <v>1</v>
      </c>
      <c r="G379" t="s">
        <v>84</v>
      </c>
      <c r="H379" s="4" t="s">
        <v>38</v>
      </c>
      <c r="I379" s="5">
        <v>35.840000000000003</v>
      </c>
      <c r="J379" t="s">
        <v>16</v>
      </c>
      <c r="K379" s="6" t="s">
        <v>17</v>
      </c>
      <c r="L379" t="s">
        <v>71</v>
      </c>
      <c r="O379" s="18"/>
    </row>
    <row r="380" spans="1:15">
      <c r="A380">
        <v>26601</v>
      </c>
      <c r="B380">
        <v>6948</v>
      </c>
      <c r="C380" t="s">
        <v>181</v>
      </c>
      <c r="D380" s="3">
        <v>87</v>
      </c>
      <c r="E380" t="s">
        <v>55</v>
      </c>
      <c r="F380">
        <v>13</v>
      </c>
      <c r="G380" t="s">
        <v>19</v>
      </c>
      <c r="I380" s="5">
        <f>71.6+3.77</f>
        <v>75.36999999999999</v>
      </c>
      <c r="J380" t="s">
        <v>16</v>
      </c>
      <c r="N380" s="11"/>
      <c r="O380" s="18"/>
    </row>
    <row r="381" spans="1:15">
      <c r="A381">
        <v>26601</v>
      </c>
      <c r="B381">
        <v>6948</v>
      </c>
      <c r="C381" t="s">
        <v>181</v>
      </c>
      <c r="D381" s="3">
        <v>87</v>
      </c>
      <c r="E381" t="s">
        <v>55</v>
      </c>
      <c r="F381">
        <v>4</v>
      </c>
      <c r="G381" t="s">
        <v>23</v>
      </c>
      <c r="I381" s="5">
        <v>28.18</v>
      </c>
      <c r="J381" t="s">
        <v>16</v>
      </c>
      <c r="O381" s="18"/>
    </row>
    <row r="382" spans="1:15">
      <c r="A382">
        <v>26601</v>
      </c>
      <c r="B382">
        <v>6948</v>
      </c>
      <c r="C382" t="s">
        <v>181</v>
      </c>
      <c r="D382" s="3">
        <v>87</v>
      </c>
      <c r="E382" t="s">
        <v>55</v>
      </c>
      <c r="F382">
        <v>1</v>
      </c>
      <c r="G382" t="s">
        <v>25</v>
      </c>
      <c r="I382" s="5">
        <v>1.73</v>
      </c>
      <c r="J382" t="s">
        <v>22</v>
      </c>
      <c r="O382" s="18"/>
    </row>
    <row r="383" spans="1:15">
      <c r="A383">
        <v>26601</v>
      </c>
      <c r="B383">
        <v>6948</v>
      </c>
      <c r="C383" t="s">
        <v>181</v>
      </c>
      <c r="D383" s="3">
        <v>87</v>
      </c>
      <c r="E383" t="s">
        <v>55</v>
      </c>
      <c r="F383">
        <v>1</v>
      </c>
      <c r="G383" t="s">
        <v>19</v>
      </c>
      <c r="I383" s="5">
        <v>1.19</v>
      </c>
      <c r="J383" t="s">
        <v>22</v>
      </c>
      <c r="L383" t="s">
        <v>191</v>
      </c>
      <c r="O383" s="18"/>
    </row>
    <row r="384" spans="1:15">
      <c r="A384">
        <v>26601</v>
      </c>
      <c r="B384">
        <v>6948</v>
      </c>
      <c r="C384" t="s">
        <v>181</v>
      </c>
      <c r="D384" s="3">
        <v>87</v>
      </c>
      <c r="E384" t="s">
        <v>55</v>
      </c>
      <c r="F384">
        <v>7</v>
      </c>
      <c r="G384" t="s">
        <v>19</v>
      </c>
      <c r="I384" s="5">
        <f>2.28+0.39</f>
        <v>2.67</v>
      </c>
      <c r="J384" t="s">
        <v>53</v>
      </c>
      <c r="O384" s="18"/>
    </row>
    <row r="385" spans="1:15">
      <c r="A385">
        <v>25872</v>
      </c>
      <c r="B385">
        <v>6948</v>
      </c>
      <c r="C385" t="s">
        <v>181</v>
      </c>
      <c r="D385" s="3">
        <v>92</v>
      </c>
      <c r="E385" t="s">
        <v>168</v>
      </c>
      <c r="F385">
        <v>1</v>
      </c>
      <c r="G385" t="s">
        <v>19</v>
      </c>
      <c r="I385" s="5">
        <v>0.28000000000000003</v>
      </c>
      <c r="J385" t="s">
        <v>20</v>
      </c>
      <c r="N385" s="20"/>
      <c r="O385" s="20"/>
    </row>
    <row r="386" spans="1:15">
      <c r="A386">
        <v>25862</v>
      </c>
      <c r="B386">
        <v>6948</v>
      </c>
      <c r="C386" t="s">
        <v>181</v>
      </c>
      <c r="D386" s="3">
        <v>92</v>
      </c>
      <c r="E386" t="s">
        <v>168</v>
      </c>
      <c r="F386" s="8">
        <v>1</v>
      </c>
      <c r="G386" t="s">
        <v>18</v>
      </c>
      <c r="H386" s="4" t="s">
        <v>15</v>
      </c>
      <c r="I386" s="5">
        <v>71.7</v>
      </c>
      <c r="J386" t="s">
        <v>16</v>
      </c>
      <c r="K386" s="6" t="s">
        <v>63</v>
      </c>
      <c r="N386" s="20"/>
      <c r="O386" s="20"/>
    </row>
    <row r="387" spans="1:15">
      <c r="A387">
        <v>25872</v>
      </c>
      <c r="B387">
        <v>6948</v>
      </c>
      <c r="C387" t="s">
        <v>181</v>
      </c>
      <c r="D387" s="3">
        <v>92</v>
      </c>
      <c r="E387" t="s">
        <v>168</v>
      </c>
      <c r="F387">
        <v>1</v>
      </c>
      <c r="G387" t="s">
        <v>23</v>
      </c>
      <c r="I387" s="5">
        <v>7.37</v>
      </c>
      <c r="J387" t="s">
        <v>16</v>
      </c>
      <c r="N387" s="20"/>
      <c r="O387" s="20"/>
    </row>
    <row r="388" spans="1:15">
      <c r="A388">
        <v>25872</v>
      </c>
      <c r="B388">
        <v>6948</v>
      </c>
      <c r="C388" t="s">
        <v>181</v>
      </c>
      <c r="D388" s="3">
        <v>92</v>
      </c>
      <c r="E388" t="s">
        <v>168</v>
      </c>
      <c r="F388">
        <v>5</v>
      </c>
      <c r="G388" t="s">
        <v>19</v>
      </c>
      <c r="I388" s="5">
        <v>12.46</v>
      </c>
      <c r="J388" t="s">
        <v>22</v>
      </c>
      <c r="N388" s="20"/>
      <c r="O388" s="20"/>
    </row>
    <row r="389" spans="1:15">
      <c r="A389">
        <v>25862</v>
      </c>
      <c r="B389">
        <v>6948</v>
      </c>
      <c r="C389" t="s">
        <v>181</v>
      </c>
      <c r="D389" s="3">
        <v>92</v>
      </c>
      <c r="E389" t="s">
        <v>168</v>
      </c>
      <c r="F389" s="8">
        <v>1</v>
      </c>
      <c r="G389" t="s">
        <v>49</v>
      </c>
      <c r="I389" s="5">
        <v>3.44</v>
      </c>
      <c r="J389" t="s">
        <v>28</v>
      </c>
      <c r="N389" s="20"/>
      <c r="O389" s="20"/>
    </row>
    <row r="390" spans="1:15">
      <c r="A390">
        <v>25862</v>
      </c>
      <c r="B390">
        <v>6948</v>
      </c>
      <c r="C390" t="s">
        <v>181</v>
      </c>
      <c r="D390" s="3">
        <v>92</v>
      </c>
      <c r="E390" t="s">
        <v>168</v>
      </c>
      <c r="F390" s="8">
        <v>1</v>
      </c>
      <c r="G390" t="s">
        <v>133</v>
      </c>
      <c r="I390" s="5">
        <v>6.44</v>
      </c>
      <c r="J390" t="s">
        <v>52</v>
      </c>
      <c r="L390" t="s">
        <v>192</v>
      </c>
      <c r="N390" s="20"/>
      <c r="O390" s="20"/>
    </row>
    <row r="391" spans="1:15">
      <c r="A391">
        <v>25862</v>
      </c>
      <c r="B391">
        <v>6948</v>
      </c>
      <c r="C391" t="s">
        <v>181</v>
      </c>
      <c r="D391" s="3">
        <v>92</v>
      </c>
      <c r="E391" t="s">
        <v>168</v>
      </c>
      <c r="F391" s="8">
        <v>1</v>
      </c>
      <c r="G391" t="s">
        <v>19</v>
      </c>
      <c r="I391" s="5">
        <v>5.97</v>
      </c>
      <c r="J391" t="s">
        <v>53</v>
      </c>
      <c r="N391" s="20"/>
      <c r="O391" s="20"/>
    </row>
    <row r="392" spans="1:15">
      <c r="A392">
        <v>25872</v>
      </c>
      <c r="B392">
        <v>6948</v>
      </c>
      <c r="C392" t="s">
        <v>181</v>
      </c>
      <c r="D392" s="3">
        <v>92</v>
      </c>
      <c r="E392" t="s">
        <v>168</v>
      </c>
      <c r="F392">
        <v>4</v>
      </c>
      <c r="G392" t="s">
        <v>19</v>
      </c>
      <c r="I392" s="5">
        <v>2.98</v>
      </c>
      <c r="J392" t="s">
        <v>53</v>
      </c>
      <c r="N392" s="20"/>
      <c r="O392" s="20"/>
    </row>
    <row r="393" spans="1:15">
      <c r="A393">
        <v>26809</v>
      </c>
      <c r="B393">
        <v>6948</v>
      </c>
      <c r="C393" t="s">
        <v>181</v>
      </c>
      <c r="D393" s="3" t="s">
        <v>193</v>
      </c>
      <c r="E393" t="s">
        <v>168</v>
      </c>
      <c r="F393">
        <v>1</v>
      </c>
      <c r="G393" t="s">
        <v>100</v>
      </c>
      <c r="I393" s="5">
        <v>25.67</v>
      </c>
      <c r="J393" t="s">
        <v>16</v>
      </c>
      <c r="K393" s="4" t="s">
        <v>194</v>
      </c>
      <c r="N393" s="20"/>
      <c r="O393" s="20"/>
    </row>
    <row r="394" spans="1:15">
      <c r="A394">
        <v>26809</v>
      </c>
      <c r="B394">
        <v>6948</v>
      </c>
      <c r="C394" t="s">
        <v>181</v>
      </c>
      <c r="D394" s="3" t="s">
        <v>193</v>
      </c>
      <c r="E394" t="s">
        <v>168</v>
      </c>
      <c r="F394">
        <v>1</v>
      </c>
      <c r="G394" t="s">
        <v>49</v>
      </c>
      <c r="I394" s="5">
        <v>17.3</v>
      </c>
      <c r="J394" t="s">
        <v>16</v>
      </c>
      <c r="K394" s="4" t="s">
        <v>194</v>
      </c>
      <c r="L394" t="s">
        <v>123</v>
      </c>
      <c r="N394" s="20"/>
      <c r="O394" s="20"/>
    </row>
    <row r="395" spans="1:15">
      <c r="A395">
        <v>26809</v>
      </c>
      <c r="B395">
        <v>6948</v>
      </c>
      <c r="C395" t="s">
        <v>181</v>
      </c>
      <c r="D395" s="3" t="s">
        <v>193</v>
      </c>
      <c r="E395" t="s">
        <v>168</v>
      </c>
      <c r="F395">
        <v>1</v>
      </c>
      <c r="G395" t="s">
        <v>19</v>
      </c>
      <c r="I395" s="5">
        <v>29.34</v>
      </c>
      <c r="J395" t="s">
        <v>16</v>
      </c>
      <c r="N395" s="21"/>
      <c r="O395" s="20"/>
    </row>
    <row r="396" spans="1:15">
      <c r="A396">
        <v>26809</v>
      </c>
      <c r="B396">
        <v>6948</v>
      </c>
      <c r="C396" t="s">
        <v>181</v>
      </c>
      <c r="D396" s="3" t="s">
        <v>193</v>
      </c>
      <c r="E396" t="s">
        <v>168</v>
      </c>
      <c r="F396">
        <v>1</v>
      </c>
      <c r="G396" t="s">
        <v>19</v>
      </c>
      <c r="I396" s="5">
        <v>12.34</v>
      </c>
      <c r="J396" t="s">
        <v>16</v>
      </c>
      <c r="N396" s="20"/>
      <c r="O396" s="20"/>
    </row>
    <row r="397" spans="1:15">
      <c r="A397">
        <v>26809</v>
      </c>
      <c r="B397">
        <v>6948</v>
      </c>
      <c r="C397" t="s">
        <v>181</v>
      </c>
      <c r="D397" s="3" t="s">
        <v>193</v>
      </c>
      <c r="E397" t="s">
        <v>168</v>
      </c>
      <c r="F397">
        <v>1</v>
      </c>
      <c r="G397" t="s">
        <v>19</v>
      </c>
      <c r="I397" s="5">
        <v>3.04</v>
      </c>
      <c r="J397" t="s">
        <v>22</v>
      </c>
      <c r="N397" s="20"/>
      <c r="O397" s="20"/>
    </row>
    <row r="398" spans="1:15" s="10" customFormat="1">
      <c r="A398" s="10">
        <v>26820</v>
      </c>
      <c r="B398" s="10">
        <v>6948</v>
      </c>
      <c r="C398" s="10" t="s">
        <v>181</v>
      </c>
      <c r="D398" s="15" t="s">
        <v>193</v>
      </c>
      <c r="E398" s="10" t="s">
        <v>168</v>
      </c>
      <c r="F398" s="10">
        <v>1</v>
      </c>
      <c r="G398" s="10" t="s">
        <v>90</v>
      </c>
      <c r="H398" s="10" t="s">
        <v>15</v>
      </c>
      <c r="I398" s="16">
        <v>8.6999999999999993</v>
      </c>
      <c r="J398" s="10" t="s">
        <v>28</v>
      </c>
      <c r="K398" s="17" t="s">
        <v>186</v>
      </c>
      <c r="L398" s="10" t="s">
        <v>141</v>
      </c>
    </row>
    <row r="399" spans="1:15">
      <c r="A399">
        <v>26809</v>
      </c>
      <c r="B399">
        <v>6948</v>
      </c>
      <c r="C399" t="s">
        <v>181</v>
      </c>
      <c r="D399" s="3" t="s">
        <v>193</v>
      </c>
      <c r="E399" t="s">
        <v>168</v>
      </c>
      <c r="F399">
        <v>1</v>
      </c>
      <c r="G399" t="s">
        <v>195</v>
      </c>
      <c r="I399" s="5">
        <v>2.64</v>
      </c>
      <c r="J399" t="s">
        <v>52</v>
      </c>
      <c r="N399" s="20"/>
      <c r="O399" s="20"/>
    </row>
    <row r="400" spans="1:15">
      <c r="A400">
        <v>26856</v>
      </c>
      <c r="B400">
        <v>6948</v>
      </c>
      <c r="C400" t="s">
        <v>196</v>
      </c>
      <c r="D400" s="3">
        <v>18</v>
      </c>
      <c r="E400" t="s">
        <v>55</v>
      </c>
      <c r="F400">
        <v>1</v>
      </c>
      <c r="G400" t="s">
        <v>197</v>
      </c>
      <c r="I400" s="5">
        <v>32.08</v>
      </c>
      <c r="J400" t="s">
        <v>16</v>
      </c>
      <c r="K400" s="4" t="s">
        <v>62</v>
      </c>
      <c r="O400" s="18"/>
    </row>
    <row r="401" spans="1:15">
      <c r="A401">
        <v>26856</v>
      </c>
      <c r="B401">
        <v>6948</v>
      </c>
      <c r="C401" t="s">
        <v>196</v>
      </c>
      <c r="D401" s="3">
        <v>18</v>
      </c>
      <c r="E401" t="s">
        <v>55</v>
      </c>
      <c r="F401">
        <v>1</v>
      </c>
      <c r="G401" t="s">
        <v>73</v>
      </c>
      <c r="H401" s="4" t="s">
        <v>15</v>
      </c>
      <c r="I401" s="5">
        <v>64.86</v>
      </c>
      <c r="J401" t="s">
        <v>16</v>
      </c>
      <c r="K401" s="6" t="s">
        <v>63</v>
      </c>
    </row>
    <row r="402" spans="1:15">
      <c r="A402">
        <v>26856</v>
      </c>
      <c r="B402">
        <v>6948</v>
      </c>
      <c r="C402" t="s">
        <v>196</v>
      </c>
      <c r="D402" s="3">
        <v>18</v>
      </c>
      <c r="E402" t="s">
        <v>55</v>
      </c>
      <c r="F402">
        <v>1</v>
      </c>
      <c r="G402" t="s">
        <v>24</v>
      </c>
      <c r="I402" s="5">
        <v>24.85</v>
      </c>
      <c r="J402" t="s">
        <v>16</v>
      </c>
    </row>
    <row r="403" spans="1:15">
      <c r="A403">
        <v>26856</v>
      </c>
      <c r="B403">
        <v>6948</v>
      </c>
      <c r="C403" t="s">
        <v>196</v>
      </c>
      <c r="D403" s="3">
        <v>18</v>
      </c>
      <c r="E403" t="s">
        <v>55</v>
      </c>
      <c r="F403">
        <v>1</v>
      </c>
      <c r="G403" t="s">
        <v>24</v>
      </c>
      <c r="I403" s="5">
        <v>6.12</v>
      </c>
      <c r="J403" t="s">
        <v>22</v>
      </c>
    </row>
    <row r="404" spans="1:15">
      <c r="A404">
        <v>26635</v>
      </c>
      <c r="B404">
        <v>6948</v>
      </c>
      <c r="C404" t="s">
        <v>196</v>
      </c>
      <c r="D404" s="3">
        <v>19</v>
      </c>
      <c r="E404" t="s">
        <v>55</v>
      </c>
      <c r="F404">
        <v>1</v>
      </c>
      <c r="G404" s="4" t="s">
        <v>133</v>
      </c>
      <c r="I404" s="5">
        <v>5.57</v>
      </c>
      <c r="J404" s="4" t="s">
        <v>52</v>
      </c>
    </row>
    <row r="405" spans="1:15">
      <c r="A405">
        <v>26563</v>
      </c>
      <c r="B405">
        <v>6948</v>
      </c>
      <c r="C405" t="s">
        <v>196</v>
      </c>
      <c r="D405" s="3">
        <v>32</v>
      </c>
      <c r="E405" t="s">
        <v>168</v>
      </c>
      <c r="F405">
        <v>1</v>
      </c>
      <c r="G405" t="s">
        <v>18</v>
      </c>
      <c r="H405" s="4" t="s">
        <v>15</v>
      </c>
      <c r="I405">
        <v>111.78</v>
      </c>
      <c r="J405" t="s">
        <v>16</v>
      </c>
      <c r="K405" s="6" t="s">
        <v>63</v>
      </c>
      <c r="O405" s="20"/>
    </row>
    <row r="406" spans="1:15">
      <c r="A406">
        <v>26563</v>
      </c>
      <c r="B406">
        <v>6948</v>
      </c>
      <c r="C406" t="s">
        <v>196</v>
      </c>
      <c r="D406" s="3">
        <v>32</v>
      </c>
      <c r="E406" t="s">
        <v>168</v>
      </c>
      <c r="F406">
        <v>1</v>
      </c>
      <c r="G406" t="s">
        <v>18</v>
      </c>
      <c r="H406" s="4" t="s">
        <v>15</v>
      </c>
      <c r="I406" s="5">
        <v>14.09</v>
      </c>
      <c r="J406" t="s">
        <v>16</v>
      </c>
      <c r="K406" s="6" t="s">
        <v>17</v>
      </c>
      <c r="N406" s="20"/>
      <c r="O406" s="20"/>
    </row>
    <row r="407" spans="1:15">
      <c r="A407">
        <v>26563</v>
      </c>
      <c r="B407">
        <v>6948</v>
      </c>
      <c r="C407" t="s">
        <v>196</v>
      </c>
      <c r="D407" s="3">
        <v>32</v>
      </c>
      <c r="E407" t="s">
        <v>168</v>
      </c>
      <c r="F407">
        <v>1</v>
      </c>
      <c r="G407" t="s">
        <v>75</v>
      </c>
      <c r="H407" s="4" t="s">
        <v>38</v>
      </c>
      <c r="I407">
        <f>13.59+38.79</f>
        <v>52.379999999999995</v>
      </c>
      <c r="J407" t="s">
        <v>16</v>
      </c>
      <c r="K407" s="6" t="s">
        <v>17</v>
      </c>
      <c r="L407" t="s">
        <v>123</v>
      </c>
      <c r="N407" s="20"/>
      <c r="O407" s="20"/>
    </row>
    <row r="408" spans="1:15">
      <c r="A408">
        <v>26563</v>
      </c>
      <c r="B408">
        <v>6948</v>
      </c>
      <c r="C408" t="s">
        <v>196</v>
      </c>
      <c r="D408" s="3">
        <v>32</v>
      </c>
      <c r="E408" t="s">
        <v>168</v>
      </c>
      <c r="F408">
        <v>1</v>
      </c>
      <c r="G408" t="s">
        <v>113</v>
      </c>
      <c r="I408" s="5">
        <v>2.11</v>
      </c>
      <c r="J408" t="s">
        <v>16</v>
      </c>
      <c r="K408" s="6" t="s">
        <v>17</v>
      </c>
      <c r="N408" s="20"/>
      <c r="O408" s="20"/>
    </row>
    <row r="409" spans="1:15">
      <c r="A409">
        <v>26563</v>
      </c>
      <c r="B409">
        <v>6948</v>
      </c>
      <c r="C409" t="s">
        <v>196</v>
      </c>
      <c r="D409" s="3">
        <v>32</v>
      </c>
      <c r="E409" t="s">
        <v>168</v>
      </c>
      <c r="F409">
        <v>1</v>
      </c>
      <c r="G409" t="s">
        <v>113</v>
      </c>
      <c r="I409">
        <v>2.4700000000000002</v>
      </c>
      <c r="J409" t="s">
        <v>16</v>
      </c>
      <c r="K409" s="6" t="s">
        <v>17</v>
      </c>
      <c r="O409" s="20"/>
    </row>
    <row r="410" spans="1:15">
      <c r="A410">
        <v>26563</v>
      </c>
      <c r="B410">
        <v>6948</v>
      </c>
      <c r="C410" t="s">
        <v>196</v>
      </c>
      <c r="D410" s="3">
        <v>32</v>
      </c>
      <c r="E410" t="s">
        <v>168</v>
      </c>
      <c r="F410">
        <v>1</v>
      </c>
      <c r="G410" t="s">
        <v>113</v>
      </c>
      <c r="I410" s="5">
        <v>2.02</v>
      </c>
      <c r="J410" t="s">
        <v>16</v>
      </c>
      <c r="K410" s="6" t="s">
        <v>17</v>
      </c>
      <c r="N410" s="20"/>
      <c r="O410" s="20"/>
    </row>
    <row r="411" spans="1:15">
      <c r="A411">
        <v>26567</v>
      </c>
      <c r="B411">
        <v>6948</v>
      </c>
      <c r="C411" t="s">
        <v>196</v>
      </c>
      <c r="D411" s="3">
        <v>32</v>
      </c>
      <c r="E411" t="s">
        <v>168</v>
      </c>
      <c r="F411">
        <v>1</v>
      </c>
      <c r="G411" t="s">
        <v>100</v>
      </c>
      <c r="I411" s="5">
        <v>4.54</v>
      </c>
      <c r="J411" t="s">
        <v>16</v>
      </c>
      <c r="K411" s="6" t="s">
        <v>17</v>
      </c>
      <c r="L411" t="s">
        <v>198</v>
      </c>
      <c r="N411" s="20"/>
      <c r="O411" s="20"/>
    </row>
    <row r="412" spans="1:15">
      <c r="A412">
        <v>26563</v>
      </c>
      <c r="B412">
        <v>6948</v>
      </c>
      <c r="C412" t="s">
        <v>196</v>
      </c>
      <c r="D412" s="3">
        <v>32</v>
      </c>
      <c r="E412" t="s">
        <v>168</v>
      </c>
      <c r="F412">
        <v>1</v>
      </c>
      <c r="G412" t="s">
        <v>25</v>
      </c>
      <c r="I412" s="5">
        <v>1.4</v>
      </c>
      <c r="J412" t="s">
        <v>28</v>
      </c>
      <c r="N412" s="20"/>
      <c r="O412" s="20"/>
    </row>
    <row r="413" spans="1:15" s="20" customFormat="1">
      <c r="A413" s="10">
        <v>26870</v>
      </c>
      <c r="B413" s="10">
        <v>6948</v>
      </c>
      <c r="C413" s="10" t="s">
        <v>196</v>
      </c>
      <c r="D413" s="15" t="s">
        <v>199</v>
      </c>
      <c r="E413" s="10" t="s">
        <v>200</v>
      </c>
      <c r="F413" s="19">
        <v>1</v>
      </c>
      <c r="G413" s="10" t="s">
        <v>114</v>
      </c>
      <c r="H413" s="10"/>
      <c r="I413" s="16">
        <v>1.5</v>
      </c>
      <c r="J413" s="10" t="s">
        <v>31</v>
      </c>
      <c r="K413" s="17" t="s">
        <v>201</v>
      </c>
      <c r="L413" s="10"/>
      <c r="M413" s="10"/>
      <c r="N413" s="10"/>
      <c r="O413" s="10"/>
    </row>
    <row r="414" spans="1:15" s="20" customFormat="1">
      <c r="A414" s="10">
        <v>26875</v>
      </c>
      <c r="B414" s="10">
        <v>6948</v>
      </c>
      <c r="C414" s="10" t="s">
        <v>196</v>
      </c>
      <c r="D414" s="15" t="s">
        <v>199</v>
      </c>
      <c r="E414" s="10" t="s">
        <v>200</v>
      </c>
      <c r="F414" s="10">
        <v>7</v>
      </c>
      <c r="G414" s="10" t="s">
        <v>19</v>
      </c>
      <c r="H414" s="10"/>
      <c r="I414" s="16">
        <v>6.05</v>
      </c>
      <c r="J414" s="10" t="s">
        <v>31</v>
      </c>
      <c r="K414" s="17"/>
      <c r="L414" s="10"/>
      <c r="M414" s="10"/>
      <c r="N414" s="10"/>
      <c r="O414" s="10"/>
    </row>
    <row r="415" spans="1:15" s="20" customFormat="1">
      <c r="A415" s="10">
        <v>26875</v>
      </c>
      <c r="B415" s="10">
        <v>6948</v>
      </c>
      <c r="C415" s="10" t="s">
        <v>196</v>
      </c>
      <c r="D415" s="15" t="s">
        <v>199</v>
      </c>
      <c r="E415" s="10" t="s">
        <v>200</v>
      </c>
      <c r="F415" s="10">
        <v>1</v>
      </c>
      <c r="G415" s="10" t="s">
        <v>189</v>
      </c>
      <c r="H415" s="10"/>
      <c r="I415" s="16">
        <v>0.98</v>
      </c>
      <c r="J415" s="10" t="s">
        <v>31</v>
      </c>
      <c r="K415" s="17"/>
      <c r="L415" s="10" t="s">
        <v>202</v>
      </c>
      <c r="M415" s="10"/>
      <c r="N415" s="10"/>
      <c r="O415" s="10"/>
    </row>
    <row r="416" spans="1:15" s="20" customFormat="1">
      <c r="A416" s="10">
        <v>26875</v>
      </c>
      <c r="B416" s="10">
        <v>6948</v>
      </c>
      <c r="C416" s="10" t="s">
        <v>196</v>
      </c>
      <c r="D416" s="15" t="s">
        <v>199</v>
      </c>
      <c r="E416" s="10" t="s">
        <v>200</v>
      </c>
      <c r="F416" s="10">
        <v>2</v>
      </c>
      <c r="G416" s="10" t="s">
        <v>135</v>
      </c>
      <c r="H416" s="10"/>
      <c r="I416" s="16">
        <v>8.1199999999999992</v>
      </c>
      <c r="J416" s="10" t="s">
        <v>20</v>
      </c>
      <c r="K416" s="17" t="s">
        <v>136</v>
      </c>
      <c r="L416" s="10"/>
      <c r="M416" s="10"/>
      <c r="N416" s="10"/>
      <c r="O416" s="10"/>
    </row>
    <row r="417" spans="1:15" s="20" customFormat="1">
      <c r="A417" s="10">
        <v>26875</v>
      </c>
      <c r="B417" s="10">
        <v>6948</v>
      </c>
      <c r="C417" s="10" t="s">
        <v>196</v>
      </c>
      <c r="D417" s="15" t="s">
        <v>199</v>
      </c>
      <c r="E417" s="10" t="s">
        <v>200</v>
      </c>
      <c r="F417" s="10">
        <v>1</v>
      </c>
      <c r="G417" s="10" t="s">
        <v>41</v>
      </c>
      <c r="H417" s="10"/>
      <c r="I417" s="16">
        <v>1.42</v>
      </c>
      <c r="J417" s="10" t="s">
        <v>20</v>
      </c>
      <c r="K417" s="10" t="s">
        <v>96</v>
      </c>
      <c r="L417" s="10"/>
      <c r="M417" s="10"/>
      <c r="N417" s="10"/>
      <c r="O417" s="10"/>
    </row>
    <row r="418" spans="1:15" s="20" customFormat="1">
      <c r="A418" s="10">
        <v>26870</v>
      </c>
      <c r="B418" s="10">
        <v>6948</v>
      </c>
      <c r="C418" s="10" t="s">
        <v>196</v>
      </c>
      <c r="D418" s="15" t="s">
        <v>199</v>
      </c>
      <c r="E418" s="10" t="s">
        <v>200</v>
      </c>
      <c r="F418" s="19">
        <v>2</v>
      </c>
      <c r="G418" s="10" t="s">
        <v>19</v>
      </c>
      <c r="H418" s="10"/>
      <c r="I418" s="16">
        <v>3.92</v>
      </c>
      <c r="J418" s="10" t="s">
        <v>20</v>
      </c>
      <c r="K418" s="17"/>
      <c r="L418" s="10"/>
      <c r="M418" s="10"/>
      <c r="N418" s="10"/>
      <c r="O418" s="10"/>
    </row>
    <row r="419" spans="1:15" s="20" customFormat="1">
      <c r="A419" s="10">
        <v>26875</v>
      </c>
      <c r="B419" s="10">
        <v>6948</v>
      </c>
      <c r="C419" s="10" t="s">
        <v>196</v>
      </c>
      <c r="D419" s="15" t="s">
        <v>199</v>
      </c>
      <c r="E419" s="10" t="s">
        <v>200</v>
      </c>
      <c r="F419" s="10">
        <v>11</v>
      </c>
      <c r="G419" s="10" t="s">
        <v>203</v>
      </c>
      <c r="H419" s="10"/>
      <c r="I419" s="16">
        <v>14.66</v>
      </c>
      <c r="J419" s="10" t="s">
        <v>20</v>
      </c>
      <c r="K419" s="17"/>
      <c r="L419" s="10"/>
      <c r="M419" s="10"/>
      <c r="N419" s="10"/>
      <c r="O419" s="10"/>
    </row>
    <row r="420" spans="1:15" s="20" customFormat="1">
      <c r="A420" s="10">
        <v>26870</v>
      </c>
      <c r="B420" s="10">
        <v>6948</v>
      </c>
      <c r="C420" s="10" t="s">
        <v>196</v>
      </c>
      <c r="D420" s="15" t="s">
        <v>199</v>
      </c>
      <c r="E420" s="10" t="s">
        <v>200</v>
      </c>
      <c r="F420" s="19">
        <v>2</v>
      </c>
      <c r="G420" s="10" t="s">
        <v>61</v>
      </c>
      <c r="H420" s="10"/>
      <c r="I420" s="16">
        <v>21.33</v>
      </c>
      <c r="J420" s="10" t="s">
        <v>16</v>
      </c>
      <c r="K420" s="10" t="s">
        <v>62</v>
      </c>
      <c r="L420" s="10"/>
      <c r="M420" s="10"/>
      <c r="N420" s="10"/>
      <c r="O420" s="10"/>
    </row>
    <row r="421" spans="1:15" s="20" customFormat="1">
      <c r="A421" s="10">
        <v>26875</v>
      </c>
      <c r="B421" s="10">
        <v>6948</v>
      </c>
      <c r="C421" s="10" t="s">
        <v>196</v>
      </c>
      <c r="D421" s="15" t="s">
        <v>199</v>
      </c>
      <c r="E421" s="10" t="s">
        <v>200</v>
      </c>
      <c r="F421" s="10">
        <v>1</v>
      </c>
      <c r="G421" s="10" t="s">
        <v>204</v>
      </c>
      <c r="H421" s="10"/>
      <c r="I421" s="16">
        <v>16.760000000000002</v>
      </c>
      <c r="J421" s="10" t="s">
        <v>16</v>
      </c>
      <c r="K421" s="17" t="s">
        <v>63</v>
      </c>
      <c r="L421" s="10" t="s">
        <v>71</v>
      </c>
      <c r="M421" s="10"/>
      <c r="N421" s="10"/>
      <c r="O421" s="10"/>
    </row>
    <row r="422" spans="1:15" s="20" customFormat="1">
      <c r="A422" s="10">
        <v>26875</v>
      </c>
      <c r="B422" s="10">
        <v>6948</v>
      </c>
      <c r="C422" s="10" t="s">
        <v>196</v>
      </c>
      <c r="D422" s="15" t="s">
        <v>199</v>
      </c>
      <c r="E422" s="10" t="s">
        <v>200</v>
      </c>
      <c r="F422" s="10">
        <v>1</v>
      </c>
      <c r="G422" s="10" t="s">
        <v>69</v>
      </c>
      <c r="H422" s="10" t="s">
        <v>15</v>
      </c>
      <c r="I422" s="16">
        <v>21.82</v>
      </c>
      <c r="J422" s="10" t="s">
        <v>16</v>
      </c>
      <c r="K422" s="17" t="s">
        <v>205</v>
      </c>
      <c r="L422" s="10"/>
      <c r="M422" s="10"/>
      <c r="N422" s="10"/>
      <c r="O422" s="10"/>
    </row>
    <row r="423" spans="1:15" s="20" customFormat="1">
      <c r="A423" s="10">
        <v>26870</v>
      </c>
      <c r="B423" s="10">
        <v>6948</v>
      </c>
      <c r="C423" s="10" t="s">
        <v>196</v>
      </c>
      <c r="D423" s="15" t="s">
        <v>199</v>
      </c>
      <c r="E423" s="10" t="s">
        <v>200</v>
      </c>
      <c r="F423" s="19">
        <v>1</v>
      </c>
      <c r="G423" s="10" t="s">
        <v>113</v>
      </c>
      <c r="H423" s="10"/>
      <c r="I423" s="16">
        <v>3.43</v>
      </c>
      <c r="J423" s="10" t="s">
        <v>16</v>
      </c>
      <c r="K423" s="17" t="s">
        <v>17</v>
      </c>
      <c r="L423" s="10"/>
      <c r="M423" s="10"/>
      <c r="N423" s="10"/>
      <c r="O423" s="10"/>
    </row>
    <row r="424" spans="1:15" s="20" customFormat="1">
      <c r="A424" s="10">
        <v>26870</v>
      </c>
      <c r="B424" s="10">
        <v>6948</v>
      </c>
      <c r="C424" s="10" t="s">
        <v>196</v>
      </c>
      <c r="D424" s="15" t="s">
        <v>199</v>
      </c>
      <c r="E424" s="10" t="s">
        <v>200</v>
      </c>
      <c r="F424" s="19">
        <v>1</v>
      </c>
      <c r="G424" s="10" t="s">
        <v>100</v>
      </c>
      <c r="H424" s="10"/>
      <c r="I424" s="16">
        <v>5.84</v>
      </c>
      <c r="J424" s="10" t="s">
        <v>16</v>
      </c>
      <c r="K424" s="17" t="s">
        <v>17</v>
      </c>
      <c r="L424" s="10"/>
      <c r="M424" s="10"/>
      <c r="N424" s="10"/>
      <c r="O424" s="10"/>
    </row>
    <row r="425" spans="1:15" s="20" customFormat="1">
      <c r="A425" s="10">
        <v>26870</v>
      </c>
      <c r="B425" s="10">
        <v>6948</v>
      </c>
      <c r="C425" s="10" t="s">
        <v>196</v>
      </c>
      <c r="D425" s="15" t="s">
        <v>199</v>
      </c>
      <c r="E425" s="10" t="s">
        <v>200</v>
      </c>
      <c r="F425" s="19">
        <v>1</v>
      </c>
      <c r="G425" s="10" t="s">
        <v>103</v>
      </c>
      <c r="H425" s="10"/>
      <c r="I425" s="16">
        <v>5.4</v>
      </c>
      <c r="J425" s="10" t="s">
        <v>16</v>
      </c>
      <c r="K425" s="17" t="s">
        <v>17</v>
      </c>
      <c r="L425" s="10"/>
      <c r="M425" s="10"/>
      <c r="N425" s="10"/>
      <c r="O425" s="10"/>
    </row>
    <row r="426" spans="1:15" s="20" customFormat="1">
      <c r="A426" s="10">
        <v>26875</v>
      </c>
      <c r="B426" s="10">
        <v>6948</v>
      </c>
      <c r="C426" s="10" t="s">
        <v>196</v>
      </c>
      <c r="D426" s="15" t="s">
        <v>199</v>
      </c>
      <c r="E426" s="10" t="s">
        <v>200</v>
      </c>
      <c r="F426" s="10">
        <v>9</v>
      </c>
      <c r="G426" s="10" t="s">
        <v>107</v>
      </c>
      <c r="H426" s="10"/>
      <c r="I426" s="16">
        <f>124.02+70.84</f>
        <v>194.86</v>
      </c>
      <c r="J426" s="10" t="s">
        <v>16</v>
      </c>
      <c r="K426" s="17" t="s">
        <v>17</v>
      </c>
      <c r="L426" s="10"/>
      <c r="M426" s="10"/>
      <c r="N426" s="10"/>
      <c r="O426" s="10"/>
    </row>
    <row r="427" spans="1:15" s="20" customFormat="1">
      <c r="A427" s="10">
        <v>26875</v>
      </c>
      <c r="B427" s="10">
        <v>6948</v>
      </c>
      <c r="C427" s="10" t="s">
        <v>196</v>
      </c>
      <c r="D427" s="15" t="s">
        <v>199</v>
      </c>
      <c r="E427" s="10" t="s">
        <v>200</v>
      </c>
      <c r="F427" s="10">
        <v>11</v>
      </c>
      <c r="G427" s="10" t="s">
        <v>45</v>
      </c>
      <c r="H427" s="10"/>
      <c r="I427" s="16">
        <v>64.02</v>
      </c>
      <c r="J427" s="10" t="s">
        <v>16</v>
      </c>
      <c r="K427" s="17" t="s">
        <v>17</v>
      </c>
      <c r="L427" s="10"/>
      <c r="M427" s="10"/>
      <c r="N427" s="10"/>
      <c r="O427" s="10"/>
    </row>
    <row r="428" spans="1:15" s="21" customFormat="1">
      <c r="A428" s="10">
        <v>26875</v>
      </c>
      <c r="B428" s="10">
        <v>6948</v>
      </c>
      <c r="C428" s="10" t="s">
        <v>196</v>
      </c>
      <c r="D428" s="15" t="s">
        <v>199</v>
      </c>
      <c r="E428" s="10" t="s">
        <v>200</v>
      </c>
      <c r="F428" s="10">
        <v>2</v>
      </c>
      <c r="G428" s="10" t="s">
        <v>14</v>
      </c>
      <c r="H428" s="10" t="s">
        <v>15</v>
      </c>
      <c r="I428" s="16">
        <v>80.760000000000005</v>
      </c>
      <c r="J428" s="10" t="s">
        <v>16</v>
      </c>
      <c r="K428" s="17" t="s">
        <v>17</v>
      </c>
      <c r="L428" s="10"/>
      <c r="M428" s="10"/>
      <c r="N428" s="10"/>
      <c r="O428" s="10"/>
    </row>
    <row r="429" spans="1:15" s="20" customFormat="1">
      <c r="A429" s="10">
        <v>26875</v>
      </c>
      <c r="B429" s="10">
        <v>6948</v>
      </c>
      <c r="C429" s="10" t="s">
        <v>196</v>
      </c>
      <c r="D429" s="15" t="s">
        <v>199</v>
      </c>
      <c r="E429" s="10" t="s">
        <v>200</v>
      </c>
      <c r="F429" s="10">
        <v>1</v>
      </c>
      <c r="G429" s="10" t="s">
        <v>14</v>
      </c>
      <c r="H429" s="10" t="s">
        <v>38</v>
      </c>
      <c r="I429" s="16">
        <v>13.48</v>
      </c>
      <c r="J429" s="10" t="s">
        <v>16</v>
      </c>
      <c r="K429" s="17" t="s">
        <v>17</v>
      </c>
      <c r="L429" s="10"/>
      <c r="M429" s="10"/>
      <c r="N429" s="10"/>
      <c r="O429" s="10"/>
    </row>
    <row r="430" spans="1:15" s="20" customFormat="1">
      <c r="A430" s="10">
        <v>26875</v>
      </c>
      <c r="B430" s="10">
        <v>6948</v>
      </c>
      <c r="C430" s="10" t="s">
        <v>196</v>
      </c>
      <c r="D430" s="15" t="s">
        <v>199</v>
      </c>
      <c r="E430" s="10" t="s">
        <v>200</v>
      </c>
      <c r="F430" s="10">
        <v>1</v>
      </c>
      <c r="G430" s="10" t="s">
        <v>69</v>
      </c>
      <c r="H430" s="10"/>
      <c r="I430" s="16">
        <v>5.2</v>
      </c>
      <c r="J430" s="10" t="s">
        <v>16</v>
      </c>
      <c r="K430" s="17" t="s">
        <v>17</v>
      </c>
      <c r="L430" s="10"/>
      <c r="M430" s="10"/>
      <c r="N430" s="10"/>
      <c r="O430" s="10"/>
    </row>
    <row r="431" spans="1:15" s="20" customFormat="1">
      <c r="A431" s="10">
        <v>26875</v>
      </c>
      <c r="B431" s="10">
        <v>6948</v>
      </c>
      <c r="C431" s="10" t="s">
        <v>196</v>
      </c>
      <c r="D431" s="15" t="s">
        <v>199</v>
      </c>
      <c r="E431" s="10" t="s">
        <v>200</v>
      </c>
      <c r="F431" s="10">
        <v>1</v>
      </c>
      <c r="G431" s="10" t="s">
        <v>169</v>
      </c>
      <c r="H431" s="10"/>
      <c r="I431" s="16">
        <v>1.24</v>
      </c>
      <c r="J431" s="10" t="s">
        <v>16</v>
      </c>
      <c r="K431" s="17" t="s">
        <v>17</v>
      </c>
      <c r="L431" s="10"/>
      <c r="M431" s="22"/>
      <c r="N431" s="10"/>
      <c r="O431" s="10"/>
    </row>
    <row r="432" spans="1:15" s="20" customFormat="1">
      <c r="A432" s="10">
        <v>26875</v>
      </c>
      <c r="B432" s="10">
        <v>6948</v>
      </c>
      <c r="C432" s="10" t="s">
        <v>196</v>
      </c>
      <c r="D432" s="15" t="s">
        <v>199</v>
      </c>
      <c r="E432" s="10" t="s">
        <v>200</v>
      </c>
      <c r="F432" s="10">
        <v>1</v>
      </c>
      <c r="G432" s="10" t="s">
        <v>206</v>
      </c>
      <c r="H432" s="10"/>
      <c r="I432" s="16">
        <v>0.6</v>
      </c>
      <c r="J432" s="10" t="s">
        <v>16</v>
      </c>
      <c r="K432" s="17" t="s">
        <v>17</v>
      </c>
      <c r="L432" s="10"/>
      <c r="M432" s="10"/>
      <c r="N432" s="10"/>
      <c r="O432" s="10"/>
    </row>
    <row r="433" spans="1:15" s="20" customFormat="1">
      <c r="A433" s="10">
        <v>26875</v>
      </c>
      <c r="B433" s="10">
        <v>6948</v>
      </c>
      <c r="C433" s="10" t="s">
        <v>196</v>
      </c>
      <c r="D433" s="15" t="s">
        <v>199</v>
      </c>
      <c r="E433" s="10" t="s">
        <v>200</v>
      </c>
      <c r="F433" s="10">
        <v>2</v>
      </c>
      <c r="G433" s="10" t="s">
        <v>207</v>
      </c>
      <c r="H433" s="10"/>
      <c r="I433" s="16">
        <v>38.26</v>
      </c>
      <c r="J433" s="10" t="s">
        <v>16</v>
      </c>
      <c r="K433" s="17" t="s">
        <v>17</v>
      </c>
      <c r="L433" s="10"/>
      <c r="M433" s="10"/>
      <c r="N433" s="10"/>
      <c r="O433" s="10"/>
    </row>
    <row r="434" spans="1:15" s="20" customFormat="1">
      <c r="A434" s="10">
        <v>26875</v>
      </c>
      <c r="B434" s="10">
        <v>6948</v>
      </c>
      <c r="C434" s="10" t="s">
        <v>196</v>
      </c>
      <c r="D434" s="15" t="s">
        <v>199</v>
      </c>
      <c r="E434" s="10" t="s">
        <v>200</v>
      </c>
      <c r="F434" s="10">
        <v>5</v>
      </c>
      <c r="G434" s="10" t="s">
        <v>207</v>
      </c>
      <c r="H434" s="10"/>
      <c r="I434" s="16">
        <v>108.21</v>
      </c>
      <c r="J434" s="10" t="s">
        <v>16</v>
      </c>
      <c r="K434" s="17" t="s">
        <v>17</v>
      </c>
      <c r="L434" s="10"/>
      <c r="M434" s="10"/>
      <c r="N434" s="10"/>
      <c r="O434" s="10"/>
    </row>
    <row r="435" spans="1:15" s="20" customFormat="1">
      <c r="A435" s="10">
        <v>26875</v>
      </c>
      <c r="B435" s="10">
        <v>6948</v>
      </c>
      <c r="C435" s="10" t="s">
        <v>196</v>
      </c>
      <c r="D435" s="15" t="s">
        <v>199</v>
      </c>
      <c r="E435" s="10" t="s">
        <v>200</v>
      </c>
      <c r="F435" s="10">
        <v>1</v>
      </c>
      <c r="G435" s="10" t="s">
        <v>113</v>
      </c>
      <c r="H435" s="10"/>
      <c r="I435" s="16">
        <v>3.54</v>
      </c>
      <c r="J435" s="10" t="s">
        <v>16</v>
      </c>
      <c r="K435" s="17" t="s">
        <v>17</v>
      </c>
      <c r="L435" s="10"/>
      <c r="M435" s="10"/>
      <c r="N435" s="10"/>
      <c r="O435" s="10"/>
    </row>
    <row r="436" spans="1:15" s="20" customFormat="1">
      <c r="A436" s="10">
        <v>26875</v>
      </c>
      <c r="B436" s="10">
        <v>6948</v>
      </c>
      <c r="C436" s="10" t="s">
        <v>196</v>
      </c>
      <c r="D436" s="15" t="s">
        <v>199</v>
      </c>
      <c r="E436" s="10" t="s">
        <v>200</v>
      </c>
      <c r="F436" s="10">
        <v>2</v>
      </c>
      <c r="G436" s="10" t="s">
        <v>208</v>
      </c>
      <c r="H436" s="10"/>
      <c r="I436" s="16">
        <v>10.58</v>
      </c>
      <c r="J436" s="10" t="s">
        <v>16</v>
      </c>
      <c r="K436" s="17" t="s">
        <v>17</v>
      </c>
      <c r="L436" s="10"/>
      <c r="M436" s="10"/>
      <c r="N436" s="10"/>
      <c r="O436" s="10"/>
    </row>
    <row r="437" spans="1:15" s="20" customFormat="1">
      <c r="A437" s="10">
        <v>26875</v>
      </c>
      <c r="B437" s="10">
        <v>6948</v>
      </c>
      <c r="C437" s="10" t="s">
        <v>196</v>
      </c>
      <c r="D437" s="15" t="s">
        <v>199</v>
      </c>
      <c r="E437" s="10" t="s">
        <v>200</v>
      </c>
      <c r="F437" s="10">
        <v>3</v>
      </c>
      <c r="G437" s="10" t="s">
        <v>209</v>
      </c>
      <c r="H437" s="10"/>
      <c r="I437" s="16">
        <v>23.13</v>
      </c>
      <c r="J437" s="10" t="s">
        <v>16</v>
      </c>
      <c r="K437" s="17" t="s">
        <v>17</v>
      </c>
      <c r="L437" s="10"/>
      <c r="M437" s="10"/>
      <c r="N437" s="10"/>
      <c r="O437" s="10"/>
    </row>
    <row r="438" spans="1:15" s="20" customFormat="1">
      <c r="A438" s="10">
        <v>26875</v>
      </c>
      <c r="B438" s="10">
        <v>6948</v>
      </c>
      <c r="C438" s="10" t="s">
        <v>196</v>
      </c>
      <c r="D438" s="15" t="s">
        <v>199</v>
      </c>
      <c r="E438" s="10" t="s">
        <v>200</v>
      </c>
      <c r="F438" s="10">
        <v>1</v>
      </c>
      <c r="G438" s="10" t="s">
        <v>210</v>
      </c>
      <c r="H438" s="10"/>
      <c r="I438" s="16">
        <v>3.98</v>
      </c>
      <c r="J438" s="10" t="s">
        <v>16</v>
      </c>
      <c r="K438" s="17" t="s">
        <v>17</v>
      </c>
      <c r="L438" s="10" t="s">
        <v>29</v>
      </c>
      <c r="M438" s="10"/>
      <c r="N438" s="10"/>
      <c r="O438" s="10"/>
    </row>
    <row r="439" spans="1:15" s="20" customFormat="1">
      <c r="A439" s="10">
        <v>26875</v>
      </c>
      <c r="B439" s="10">
        <v>6948</v>
      </c>
      <c r="C439" s="10" t="s">
        <v>196</v>
      </c>
      <c r="D439" s="15" t="s">
        <v>199</v>
      </c>
      <c r="E439" s="10" t="s">
        <v>200</v>
      </c>
      <c r="F439" s="10">
        <v>1</v>
      </c>
      <c r="G439" s="10" t="s">
        <v>211</v>
      </c>
      <c r="H439" s="10"/>
      <c r="I439" s="16">
        <v>2</v>
      </c>
      <c r="J439" s="10" t="s">
        <v>16</v>
      </c>
      <c r="K439" s="17" t="s">
        <v>17</v>
      </c>
      <c r="L439" s="10" t="s">
        <v>29</v>
      </c>
      <c r="M439" s="10"/>
      <c r="N439" s="10"/>
      <c r="O439" s="10"/>
    </row>
    <row r="440" spans="1:15" s="20" customFormat="1">
      <c r="A440" s="10">
        <v>26875</v>
      </c>
      <c r="B440" s="10">
        <v>6948</v>
      </c>
      <c r="C440" s="10" t="s">
        <v>196</v>
      </c>
      <c r="D440" s="15" t="s">
        <v>199</v>
      </c>
      <c r="E440" s="10" t="s">
        <v>200</v>
      </c>
      <c r="F440" s="10">
        <v>2</v>
      </c>
      <c r="G440" s="10" t="s">
        <v>211</v>
      </c>
      <c r="H440" s="10"/>
      <c r="I440" s="16">
        <v>6.02</v>
      </c>
      <c r="J440" s="10" t="s">
        <v>16</v>
      </c>
      <c r="K440" s="17" t="s">
        <v>17</v>
      </c>
      <c r="L440" s="10" t="s">
        <v>71</v>
      </c>
      <c r="M440" s="10"/>
      <c r="N440" s="10"/>
      <c r="O440" s="10"/>
    </row>
    <row r="441" spans="1:15" s="20" customFormat="1">
      <c r="A441" s="10">
        <v>26875</v>
      </c>
      <c r="B441" s="10">
        <v>6948</v>
      </c>
      <c r="C441" s="10" t="s">
        <v>196</v>
      </c>
      <c r="D441" s="15" t="s">
        <v>199</v>
      </c>
      <c r="E441" s="10" t="s">
        <v>200</v>
      </c>
      <c r="F441" s="10">
        <v>2</v>
      </c>
      <c r="G441" s="10" t="s">
        <v>212</v>
      </c>
      <c r="H441" s="10" t="s">
        <v>15</v>
      </c>
      <c r="I441" s="16">
        <v>36.07</v>
      </c>
      <c r="J441" s="10" t="s">
        <v>16</v>
      </c>
      <c r="K441" s="17" t="s">
        <v>17</v>
      </c>
      <c r="L441" s="10"/>
      <c r="M441" s="10"/>
      <c r="N441" s="10"/>
      <c r="O441" s="10"/>
    </row>
    <row r="442" spans="1:15" s="20" customFormat="1">
      <c r="A442" s="10">
        <v>26875</v>
      </c>
      <c r="B442" s="10">
        <v>6948</v>
      </c>
      <c r="C442" s="10" t="s">
        <v>196</v>
      </c>
      <c r="D442" s="15" t="s">
        <v>199</v>
      </c>
      <c r="E442" s="10" t="s">
        <v>200</v>
      </c>
      <c r="F442" s="10">
        <v>3</v>
      </c>
      <c r="G442" s="10" t="s">
        <v>212</v>
      </c>
      <c r="H442" s="10" t="s">
        <v>38</v>
      </c>
      <c r="I442" s="16">
        <v>47.49</v>
      </c>
      <c r="J442" s="10" t="s">
        <v>16</v>
      </c>
      <c r="K442" s="17" t="s">
        <v>17</v>
      </c>
      <c r="L442" s="10"/>
      <c r="M442" s="10"/>
      <c r="N442" s="10"/>
      <c r="O442" s="10"/>
    </row>
    <row r="443" spans="1:15" s="20" customFormat="1">
      <c r="A443" s="10">
        <v>26875</v>
      </c>
      <c r="B443" s="10">
        <v>6948</v>
      </c>
      <c r="C443" s="10" t="s">
        <v>196</v>
      </c>
      <c r="D443" s="15" t="s">
        <v>199</v>
      </c>
      <c r="E443" s="10" t="s">
        <v>200</v>
      </c>
      <c r="F443" s="10">
        <v>5</v>
      </c>
      <c r="G443" s="10" t="s">
        <v>76</v>
      </c>
      <c r="H443" s="10" t="s">
        <v>15</v>
      </c>
      <c r="I443" s="16">
        <v>115.8</v>
      </c>
      <c r="J443" s="10" t="s">
        <v>16</v>
      </c>
      <c r="K443" s="17" t="s">
        <v>17</v>
      </c>
      <c r="L443" s="10"/>
      <c r="M443" s="10"/>
      <c r="N443" s="10"/>
      <c r="O443" s="10"/>
    </row>
    <row r="444" spans="1:15" s="20" customFormat="1">
      <c r="A444" s="10">
        <v>26875</v>
      </c>
      <c r="B444" s="10">
        <v>6948</v>
      </c>
      <c r="C444" s="10" t="s">
        <v>196</v>
      </c>
      <c r="D444" s="15" t="s">
        <v>199</v>
      </c>
      <c r="E444" s="10" t="s">
        <v>200</v>
      </c>
      <c r="F444" s="10">
        <v>2</v>
      </c>
      <c r="G444" s="10" t="s">
        <v>76</v>
      </c>
      <c r="H444" s="10" t="s">
        <v>38</v>
      </c>
      <c r="I444" s="16">
        <v>56.57</v>
      </c>
      <c r="J444" s="10" t="s">
        <v>16</v>
      </c>
      <c r="K444" s="17" t="s">
        <v>17</v>
      </c>
      <c r="L444" s="10"/>
      <c r="M444" s="10"/>
      <c r="N444" s="10"/>
      <c r="O444" s="10"/>
    </row>
    <row r="445" spans="1:15" s="20" customFormat="1">
      <c r="A445" s="10">
        <v>26875</v>
      </c>
      <c r="B445" s="10">
        <v>6948</v>
      </c>
      <c r="C445" s="10" t="s">
        <v>196</v>
      </c>
      <c r="D445" s="15" t="s">
        <v>199</v>
      </c>
      <c r="E445" s="10" t="s">
        <v>200</v>
      </c>
      <c r="F445" s="10">
        <v>4</v>
      </c>
      <c r="G445" s="10" t="s">
        <v>76</v>
      </c>
      <c r="H445" s="10"/>
      <c r="I445" s="16">
        <v>32.89</v>
      </c>
      <c r="J445" s="10" t="s">
        <v>16</v>
      </c>
      <c r="K445" s="17" t="s">
        <v>17</v>
      </c>
      <c r="L445" s="10"/>
      <c r="M445" s="10"/>
      <c r="N445" s="10"/>
      <c r="O445" s="10"/>
    </row>
    <row r="446" spans="1:15" s="20" customFormat="1">
      <c r="A446" s="10">
        <v>26875</v>
      </c>
      <c r="B446" s="10">
        <v>6948</v>
      </c>
      <c r="C446" s="10" t="s">
        <v>196</v>
      </c>
      <c r="D446" s="15" t="s">
        <v>199</v>
      </c>
      <c r="E446" s="10" t="s">
        <v>200</v>
      </c>
      <c r="F446" s="10">
        <v>2</v>
      </c>
      <c r="G446" s="10" t="s">
        <v>76</v>
      </c>
      <c r="H446" s="10"/>
      <c r="I446" s="16">
        <v>3.16</v>
      </c>
      <c r="J446" s="10" t="s">
        <v>16</v>
      </c>
      <c r="K446" s="17" t="s">
        <v>17</v>
      </c>
      <c r="L446" s="10"/>
      <c r="M446" s="10"/>
      <c r="N446" s="10"/>
      <c r="O446" s="10"/>
    </row>
    <row r="447" spans="1:15" s="20" customFormat="1">
      <c r="A447" s="10">
        <v>26875</v>
      </c>
      <c r="B447" s="10">
        <v>6948</v>
      </c>
      <c r="C447" s="10" t="s">
        <v>196</v>
      </c>
      <c r="D447" s="15" t="s">
        <v>199</v>
      </c>
      <c r="E447" s="10" t="s">
        <v>200</v>
      </c>
      <c r="F447" s="10">
        <v>11</v>
      </c>
      <c r="G447" s="10" t="s">
        <v>130</v>
      </c>
      <c r="H447" s="10" t="s">
        <v>15</v>
      </c>
      <c r="I447" s="16">
        <v>178.05</v>
      </c>
      <c r="J447" s="10" t="s">
        <v>16</v>
      </c>
      <c r="K447" s="17" t="s">
        <v>17</v>
      </c>
      <c r="L447" s="10"/>
      <c r="M447" s="10"/>
      <c r="N447" s="10"/>
      <c r="O447" s="10"/>
    </row>
    <row r="448" spans="1:15" s="20" customFormat="1">
      <c r="A448" s="10">
        <v>26875</v>
      </c>
      <c r="B448" s="10">
        <v>6948</v>
      </c>
      <c r="C448" s="10" t="s">
        <v>196</v>
      </c>
      <c r="D448" s="15" t="s">
        <v>199</v>
      </c>
      <c r="E448" s="10" t="s">
        <v>200</v>
      </c>
      <c r="F448" s="10">
        <v>1</v>
      </c>
      <c r="G448" s="10" t="s">
        <v>130</v>
      </c>
      <c r="H448" s="10" t="s">
        <v>38</v>
      </c>
      <c r="I448" s="16">
        <v>15.89</v>
      </c>
      <c r="J448" s="10" t="s">
        <v>16</v>
      </c>
      <c r="K448" s="17" t="s">
        <v>17</v>
      </c>
      <c r="L448" s="10"/>
      <c r="M448" s="10"/>
      <c r="N448" s="10"/>
      <c r="O448" s="10"/>
    </row>
    <row r="449" spans="1:15" s="20" customFormat="1">
      <c r="A449" s="10">
        <v>26875</v>
      </c>
      <c r="B449" s="10">
        <v>6948</v>
      </c>
      <c r="C449" s="10" t="s">
        <v>196</v>
      </c>
      <c r="D449" s="15" t="s">
        <v>199</v>
      </c>
      <c r="E449" s="10" t="s">
        <v>200</v>
      </c>
      <c r="F449" s="10">
        <v>5</v>
      </c>
      <c r="G449" s="10" t="s">
        <v>80</v>
      </c>
      <c r="H449" s="10" t="s">
        <v>15</v>
      </c>
      <c r="I449" s="10">
        <f>7.05+3.9</f>
        <v>10.95</v>
      </c>
      <c r="J449" s="10" t="s">
        <v>16</v>
      </c>
      <c r="K449" s="17" t="s">
        <v>17</v>
      </c>
      <c r="L449" s="10"/>
      <c r="M449" s="10"/>
      <c r="N449" s="10"/>
      <c r="O449" s="10"/>
    </row>
    <row r="450" spans="1:15" s="20" customFormat="1">
      <c r="A450" s="10">
        <v>26875</v>
      </c>
      <c r="B450" s="10">
        <v>6948</v>
      </c>
      <c r="C450" s="10" t="s">
        <v>196</v>
      </c>
      <c r="D450" s="15" t="s">
        <v>199</v>
      </c>
      <c r="E450" s="10" t="s">
        <v>200</v>
      </c>
      <c r="F450" s="10">
        <v>5</v>
      </c>
      <c r="G450" s="10" t="s">
        <v>80</v>
      </c>
      <c r="H450" s="10" t="s">
        <v>38</v>
      </c>
      <c r="I450" s="16">
        <f>14.83+6.55</f>
        <v>21.38</v>
      </c>
      <c r="J450" s="10" t="s">
        <v>16</v>
      </c>
      <c r="K450" s="17" t="s">
        <v>17</v>
      </c>
      <c r="L450" s="10"/>
      <c r="M450" s="10"/>
      <c r="N450" s="10"/>
      <c r="O450" s="10"/>
    </row>
    <row r="451" spans="1:15" s="20" customFormat="1">
      <c r="A451" s="10">
        <v>26875</v>
      </c>
      <c r="B451" s="10">
        <v>6948</v>
      </c>
      <c r="C451" s="10" t="s">
        <v>196</v>
      </c>
      <c r="D451" s="15" t="s">
        <v>199</v>
      </c>
      <c r="E451" s="10" t="s">
        <v>200</v>
      </c>
      <c r="F451" s="10">
        <v>2</v>
      </c>
      <c r="G451" s="10" t="s">
        <v>103</v>
      </c>
      <c r="H451" s="10"/>
      <c r="I451" s="10">
        <v>14.62</v>
      </c>
      <c r="J451" s="10" t="s">
        <v>16</v>
      </c>
      <c r="K451" s="17" t="s">
        <v>17</v>
      </c>
      <c r="L451" s="10"/>
      <c r="M451" s="10"/>
      <c r="N451" s="10"/>
      <c r="O451" s="10"/>
    </row>
    <row r="452" spans="1:15" s="20" customFormat="1">
      <c r="A452" s="10">
        <v>26875</v>
      </c>
      <c r="B452" s="10">
        <v>6948</v>
      </c>
      <c r="C452" s="10" t="s">
        <v>196</v>
      </c>
      <c r="D452" s="15" t="s">
        <v>199</v>
      </c>
      <c r="E452" s="10" t="s">
        <v>200</v>
      </c>
      <c r="F452" s="10">
        <v>1</v>
      </c>
      <c r="G452" s="10" t="s">
        <v>48</v>
      </c>
      <c r="H452" s="10" t="s">
        <v>38</v>
      </c>
      <c r="I452" s="10">
        <v>6.64</v>
      </c>
      <c r="J452" s="10" t="s">
        <v>16</v>
      </c>
      <c r="K452" s="17" t="s">
        <v>17</v>
      </c>
      <c r="L452" s="10" t="s">
        <v>29</v>
      </c>
      <c r="M452" s="10"/>
      <c r="N452" s="10"/>
      <c r="O452" s="10"/>
    </row>
    <row r="453" spans="1:15" s="20" customFormat="1">
      <c r="A453" s="10">
        <v>26875</v>
      </c>
      <c r="B453" s="10">
        <v>6948</v>
      </c>
      <c r="C453" s="10" t="s">
        <v>196</v>
      </c>
      <c r="D453" s="15" t="s">
        <v>199</v>
      </c>
      <c r="E453" s="10" t="s">
        <v>200</v>
      </c>
      <c r="F453" s="10">
        <v>2</v>
      </c>
      <c r="G453" s="10" t="s">
        <v>48</v>
      </c>
      <c r="H453" s="10" t="s">
        <v>15</v>
      </c>
      <c r="I453" s="10">
        <v>23.54</v>
      </c>
      <c r="J453" s="10" t="s">
        <v>16</v>
      </c>
      <c r="K453" s="17" t="s">
        <v>17</v>
      </c>
      <c r="L453" s="10" t="s">
        <v>213</v>
      </c>
      <c r="M453" s="10"/>
      <c r="N453" s="10"/>
      <c r="O453" s="10"/>
    </row>
    <row r="454" spans="1:15" s="20" customFormat="1">
      <c r="A454" s="10">
        <v>26875</v>
      </c>
      <c r="B454" s="10">
        <v>6948</v>
      </c>
      <c r="C454" s="10" t="s">
        <v>196</v>
      </c>
      <c r="D454" s="15" t="s">
        <v>199</v>
      </c>
      <c r="E454" s="10" t="s">
        <v>200</v>
      </c>
      <c r="F454" s="10">
        <v>1</v>
      </c>
      <c r="G454" s="10" t="s">
        <v>93</v>
      </c>
      <c r="H454" s="10" t="s">
        <v>38</v>
      </c>
      <c r="I454" s="10">
        <v>15.94</v>
      </c>
      <c r="J454" s="10" t="s">
        <v>16</v>
      </c>
      <c r="K454" s="17" t="s">
        <v>17</v>
      </c>
      <c r="L454" s="10" t="s">
        <v>71</v>
      </c>
      <c r="M454" s="10"/>
      <c r="N454" s="10"/>
      <c r="O454" s="10"/>
    </row>
    <row r="455" spans="1:15" s="20" customFormat="1">
      <c r="A455" s="10">
        <v>26875</v>
      </c>
      <c r="B455" s="10">
        <v>6948</v>
      </c>
      <c r="C455" s="10" t="s">
        <v>196</v>
      </c>
      <c r="D455" s="15" t="s">
        <v>199</v>
      </c>
      <c r="E455" s="10" t="s">
        <v>200</v>
      </c>
      <c r="F455" s="10">
        <v>1</v>
      </c>
      <c r="G455" s="10" t="s">
        <v>93</v>
      </c>
      <c r="H455" s="10" t="s">
        <v>38</v>
      </c>
      <c r="I455" s="10">
        <v>36.21</v>
      </c>
      <c r="J455" s="10" t="s">
        <v>16</v>
      </c>
      <c r="K455" s="17" t="s">
        <v>17</v>
      </c>
      <c r="L455" s="10" t="s">
        <v>29</v>
      </c>
      <c r="M455" s="10"/>
      <c r="N455" s="10"/>
      <c r="O455" s="10"/>
    </row>
    <row r="456" spans="1:15" s="20" customFormat="1">
      <c r="A456" s="10">
        <v>26875</v>
      </c>
      <c r="B456" s="10">
        <v>6948</v>
      </c>
      <c r="C456" s="10" t="s">
        <v>196</v>
      </c>
      <c r="D456" s="15" t="s">
        <v>199</v>
      </c>
      <c r="E456" s="10" t="s">
        <v>200</v>
      </c>
      <c r="F456" s="10">
        <v>1</v>
      </c>
      <c r="G456" s="10" t="s">
        <v>61</v>
      </c>
      <c r="H456" s="10" t="s">
        <v>38</v>
      </c>
      <c r="I456" s="16">
        <v>36.200000000000003</v>
      </c>
      <c r="J456" s="10" t="s">
        <v>16</v>
      </c>
      <c r="K456" s="17" t="s">
        <v>17</v>
      </c>
      <c r="L456" s="10" t="s">
        <v>29</v>
      </c>
      <c r="M456" s="10"/>
      <c r="N456" s="10"/>
      <c r="O456" s="10"/>
    </row>
    <row r="457" spans="1:15" s="20" customFormat="1">
      <c r="A457" s="10">
        <v>26875</v>
      </c>
      <c r="B457" s="10">
        <v>6948</v>
      </c>
      <c r="C457" s="10" t="s">
        <v>196</v>
      </c>
      <c r="D457" s="15" t="s">
        <v>199</v>
      </c>
      <c r="E457" s="10" t="s">
        <v>200</v>
      </c>
      <c r="F457" s="10">
        <v>1</v>
      </c>
      <c r="G457" s="10" t="s">
        <v>84</v>
      </c>
      <c r="H457" s="10" t="s">
        <v>15</v>
      </c>
      <c r="I457" s="16">
        <v>42.5</v>
      </c>
      <c r="J457" s="10" t="s">
        <v>16</v>
      </c>
      <c r="K457" s="17" t="s">
        <v>17</v>
      </c>
      <c r="L457" s="10" t="s">
        <v>71</v>
      </c>
      <c r="M457" s="10"/>
      <c r="N457" s="10"/>
      <c r="O457" s="10"/>
    </row>
    <row r="458" spans="1:15" s="20" customFormat="1">
      <c r="A458" s="10">
        <v>26875</v>
      </c>
      <c r="B458" s="10">
        <v>6948</v>
      </c>
      <c r="C458" s="10" t="s">
        <v>196</v>
      </c>
      <c r="D458" s="15" t="s">
        <v>199</v>
      </c>
      <c r="E458" s="10" t="s">
        <v>200</v>
      </c>
      <c r="F458" s="10">
        <v>3</v>
      </c>
      <c r="G458" s="10" t="s">
        <v>214</v>
      </c>
      <c r="H458" s="10" t="s">
        <v>38</v>
      </c>
      <c r="I458" s="16">
        <v>94.59</v>
      </c>
      <c r="J458" s="10" t="s">
        <v>16</v>
      </c>
      <c r="K458" s="17" t="s">
        <v>17</v>
      </c>
      <c r="L458" s="10" t="s">
        <v>71</v>
      </c>
      <c r="M458" s="10"/>
      <c r="N458" s="10"/>
      <c r="O458" s="10"/>
    </row>
    <row r="459" spans="1:15" s="20" customFormat="1">
      <c r="A459" s="10">
        <v>26875</v>
      </c>
      <c r="B459" s="10">
        <v>6948</v>
      </c>
      <c r="C459" s="10" t="s">
        <v>196</v>
      </c>
      <c r="D459" s="15" t="s">
        <v>199</v>
      </c>
      <c r="E459" s="10" t="s">
        <v>200</v>
      </c>
      <c r="F459" s="10">
        <v>1</v>
      </c>
      <c r="G459" s="10" t="s">
        <v>84</v>
      </c>
      <c r="H459" s="10" t="s">
        <v>38</v>
      </c>
      <c r="I459" s="16">
        <v>44.13</v>
      </c>
      <c r="J459" s="10" t="s">
        <v>16</v>
      </c>
      <c r="K459" s="17" t="s">
        <v>17</v>
      </c>
      <c r="L459" s="10" t="s">
        <v>215</v>
      </c>
      <c r="M459" s="10"/>
      <c r="N459" s="10"/>
      <c r="O459" s="10"/>
    </row>
    <row r="460" spans="1:15" s="20" customFormat="1">
      <c r="A460" s="10">
        <v>26875</v>
      </c>
      <c r="B460" s="10">
        <v>6948</v>
      </c>
      <c r="C460" s="10" t="s">
        <v>196</v>
      </c>
      <c r="D460" s="15" t="s">
        <v>199</v>
      </c>
      <c r="E460" s="10" t="s">
        <v>200</v>
      </c>
      <c r="F460" s="10">
        <v>1</v>
      </c>
      <c r="G460" s="10" t="s">
        <v>110</v>
      </c>
      <c r="H460" s="10" t="s">
        <v>38</v>
      </c>
      <c r="I460" s="16">
        <v>14.25</v>
      </c>
      <c r="J460" s="10" t="s">
        <v>16</v>
      </c>
      <c r="K460" s="17" t="s">
        <v>17</v>
      </c>
      <c r="L460" s="10" t="s">
        <v>71</v>
      </c>
      <c r="M460" s="10"/>
      <c r="N460" s="10"/>
      <c r="O460" s="10"/>
    </row>
    <row r="461" spans="1:15" s="20" customFormat="1">
      <c r="A461" s="10">
        <v>26875</v>
      </c>
      <c r="B461" s="10">
        <v>6948</v>
      </c>
      <c r="C461" s="10" t="s">
        <v>196</v>
      </c>
      <c r="D461" s="15" t="s">
        <v>199</v>
      </c>
      <c r="E461" s="10" t="s">
        <v>200</v>
      </c>
      <c r="F461" s="10">
        <v>2</v>
      </c>
      <c r="G461" s="10" t="s">
        <v>216</v>
      </c>
      <c r="H461" s="10" t="s">
        <v>15</v>
      </c>
      <c r="I461" s="16">
        <v>117.28</v>
      </c>
      <c r="J461" s="10" t="s">
        <v>16</v>
      </c>
      <c r="K461" s="17" t="s">
        <v>17</v>
      </c>
      <c r="L461" s="10" t="s">
        <v>71</v>
      </c>
      <c r="M461" s="10"/>
      <c r="N461" s="10"/>
      <c r="O461" s="10"/>
    </row>
    <row r="462" spans="1:15" s="20" customFormat="1">
      <c r="A462" s="10">
        <v>26875</v>
      </c>
      <c r="B462" s="10">
        <v>6948</v>
      </c>
      <c r="C462" s="10" t="s">
        <v>196</v>
      </c>
      <c r="D462" s="15" t="s">
        <v>199</v>
      </c>
      <c r="E462" s="10" t="s">
        <v>200</v>
      </c>
      <c r="F462" s="10">
        <v>1</v>
      </c>
      <c r="G462" s="10" t="s">
        <v>110</v>
      </c>
      <c r="H462" s="10" t="s">
        <v>15</v>
      </c>
      <c r="I462" s="16">
        <v>23.16</v>
      </c>
      <c r="J462" s="10" t="s">
        <v>16</v>
      </c>
      <c r="K462" s="17" t="s">
        <v>17</v>
      </c>
      <c r="L462" s="10" t="s">
        <v>29</v>
      </c>
      <c r="M462" s="10"/>
      <c r="N462" s="10"/>
      <c r="O462" s="10"/>
    </row>
    <row r="463" spans="1:15" s="20" customFormat="1">
      <c r="A463" s="10">
        <v>26875</v>
      </c>
      <c r="B463" s="10">
        <v>6948</v>
      </c>
      <c r="C463" s="10" t="s">
        <v>196</v>
      </c>
      <c r="D463" s="15" t="s">
        <v>199</v>
      </c>
      <c r="E463" s="10" t="s">
        <v>200</v>
      </c>
      <c r="F463" s="10">
        <v>3</v>
      </c>
      <c r="G463" s="10" t="s">
        <v>61</v>
      </c>
      <c r="H463" s="10"/>
      <c r="I463" s="16">
        <v>11.32</v>
      </c>
      <c r="J463" s="10" t="s">
        <v>16</v>
      </c>
      <c r="K463" s="17" t="s">
        <v>17</v>
      </c>
      <c r="L463" s="10" t="s">
        <v>217</v>
      </c>
      <c r="M463" s="10"/>
      <c r="N463" s="10"/>
      <c r="O463" s="10"/>
    </row>
    <row r="464" spans="1:15" s="20" customFormat="1">
      <c r="A464" s="10">
        <v>26875</v>
      </c>
      <c r="B464" s="10">
        <v>6948</v>
      </c>
      <c r="C464" s="10" t="s">
        <v>196</v>
      </c>
      <c r="D464" s="15" t="s">
        <v>199</v>
      </c>
      <c r="E464" s="10" t="s">
        <v>200</v>
      </c>
      <c r="F464" s="10">
        <v>4</v>
      </c>
      <c r="G464" s="10" t="s">
        <v>61</v>
      </c>
      <c r="H464" s="10"/>
      <c r="I464" s="16">
        <v>45.05</v>
      </c>
      <c r="J464" s="10" t="s">
        <v>16</v>
      </c>
      <c r="K464" s="17" t="s">
        <v>17</v>
      </c>
      <c r="L464" s="10"/>
      <c r="M464" s="10"/>
      <c r="N464" s="10"/>
      <c r="O464" s="10"/>
    </row>
    <row r="465" spans="1:15" s="20" customFormat="1">
      <c r="A465" s="10">
        <v>26875</v>
      </c>
      <c r="B465" s="10">
        <v>6948</v>
      </c>
      <c r="C465" s="10" t="s">
        <v>196</v>
      </c>
      <c r="D465" s="15" t="s">
        <v>199</v>
      </c>
      <c r="E465" s="10" t="s">
        <v>200</v>
      </c>
      <c r="F465" s="10">
        <v>2</v>
      </c>
      <c r="G465" s="10" t="s">
        <v>61</v>
      </c>
      <c r="H465" s="10"/>
      <c r="I465" s="16">
        <v>41.95</v>
      </c>
      <c r="J465" s="10" t="s">
        <v>16</v>
      </c>
      <c r="K465" s="17" t="s">
        <v>17</v>
      </c>
      <c r="L465" s="10"/>
      <c r="M465" s="10"/>
      <c r="N465" s="10"/>
      <c r="O465" s="10"/>
    </row>
    <row r="466" spans="1:15" s="20" customFormat="1">
      <c r="A466" s="10">
        <v>26875</v>
      </c>
      <c r="B466" s="10">
        <v>6948</v>
      </c>
      <c r="C466" s="10" t="s">
        <v>196</v>
      </c>
      <c r="D466" s="15" t="s">
        <v>199</v>
      </c>
      <c r="E466" s="10" t="s">
        <v>200</v>
      </c>
      <c r="F466" s="10">
        <v>2</v>
      </c>
      <c r="G466" s="10" t="s">
        <v>90</v>
      </c>
      <c r="H466" s="10" t="s">
        <v>15</v>
      </c>
      <c r="I466" s="16">
        <v>53.5</v>
      </c>
      <c r="J466" s="10" t="s">
        <v>16</v>
      </c>
      <c r="K466" s="17" t="s">
        <v>17</v>
      </c>
      <c r="L466" s="10" t="s">
        <v>218</v>
      </c>
      <c r="M466" s="10"/>
      <c r="N466" s="10"/>
      <c r="O466" s="10"/>
    </row>
    <row r="467" spans="1:15" s="20" customFormat="1">
      <c r="A467" s="10">
        <v>26875</v>
      </c>
      <c r="B467" s="10">
        <v>6948</v>
      </c>
      <c r="C467" s="10" t="s">
        <v>196</v>
      </c>
      <c r="D467" s="15" t="s">
        <v>199</v>
      </c>
      <c r="E467" s="10" t="s">
        <v>200</v>
      </c>
      <c r="F467" s="10">
        <v>2</v>
      </c>
      <c r="G467" s="10" t="s">
        <v>219</v>
      </c>
      <c r="H467" s="10"/>
      <c r="I467" s="16">
        <v>7.88</v>
      </c>
      <c r="J467" s="10" t="s">
        <v>16</v>
      </c>
      <c r="K467" s="17" t="s">
        <v>17</v>
      </c>
      <c r="L467" s="10"/>
      <c r="M467" s="10"/>
      <c r="N467" s="10"/>
      <c r="O467" s="10"/>
    </row>
    <row r="468" spans="1:15" s="20" customFormat="1">
      <c r="A468" s="10">
        <v>26870</v>
      </c>
      <c r="B468" s="10">
        <v>6948</v>
      </c>
      <c r="C468" s="10" t="s">
        <v>196</v>
      </c>
      <c r="D468" s="15" t="s">
        <v>199</v>
      </c>
      <c r="E468" s="10" t="s">
        <v>200</v>
      </c>
      <c r="F468" s="19">
        <v>14</v>
      </c>
      <c r="G468" s="10" t="s">
        <v>24</v>
      </c>
      <c r="H468" s="10"/>
      <c r="I468" s="16">
        <f>141.11+3.89</f>
        <v>145</v>
      </c>
      <c r="J468" s="10" t="s">
        <v>16</v>
      </c>
      <c r="K468" s="17"/>
      <c r="L468" s="10"/>
      <c r="M468" s="10"/>
      <c r="N468" s="10"/>
      <c r="O468" s="10"/>
    </row>
    <row r="469" spans="1:15" s="20" customFormat="1">
      <c r="A469" s="10">
        <v>26870</v>
      </c>
      <c r="B469" s="10">
        <v>6948</v>
      </c>
      <c r="C469" s="10" t="s">
        <v>196</v>
      </c>
      <c r="D469" s="15" t="s">
        <v>199</v>
      </c>
      <c r="E469" s="10" t="s">
        <v>200</v>
      </c>
      <c r="F469" s="19">
        <v>1</v>
      </c>
      <c r="G469" s="10" t="s">
        <v>23</v>
      </c>
      <c r="H469" s="10"/>
      <c r="I469" s="16">
        <v>11.33</v>
      </c>
      <c r="J469" s="10" t="s">
        <v>16</v>
      </c>
      <c r="K469" s="17"/>
      <c r="L469" s="10"/>
      <c r="M469" s="10"/>
      <c r="N469" s="10"/>
      <c r="O469" s="10"/>
    </row>
    <row r="470" spans="1:15" s="20" customFormat="1">
      <c r="A470" s="10">
        <v>26875</v>
      </c>
      <c r="B470" s="10">
        <v>6948</v>
      </c>
      <c r="C470" s="10" t="s">
        <v>196</v>
      </c>
      <c r="D470" s="15" t="s">
        <v>199</v>
      </c>
      <c r="E470" s="10" t="s">
        <v>200</v>
      </c>
      <c r="F470" s="10">
        <v>2</v>
      </c>
      <c r="G470" s="10" t="s">
        <v>23</v>
      </c>
      <c r="H470" s="10"/>
      <c r="I470" s="16">
        <v>1.89</v>
      </c>
      <c r="J470" s="10" t="s">
        <v>16</v>
      </c>
      <c r="K470" s="17"/>
      <c r="L470" s="10" t="s">
        <v>50</v>
      </c>
      <c r="M470" s="10"/>
      <c r="N470" s="10"/>
      <c r="O470" s="10"/>
    </row>
    <row r="471" spans="1:15" s="20" customFormat="1">
      <c r="A471" s="10">
        <v>26875</v>
      </c>
      <c r="B471" s="10">
        <v>6948</v>
      </c>
      <c r="C471" s="10" t="s">
        <v>196</v>
      </c>
      <c r="D471" s="15" t="s">
        <v>199</v>
      </c>
      <c r="E471" s="10" t="s">
        <v>200</v>
      </c>
      <c r="F471" s="10">
        <v>64</v>
      </c>
      <c r="G471" s="10" t="s">
        <v>23</v>
      </c>
      <c r="H471" s="10"/>
      <c r="I471" s="10">
        <f>177.7+28.51+71.98</f>
        <v>278.19</v>
      </c>
      <c r="J471" s="10" t="s">
        <v>16</v>
      </c>
      <c r="K471" s="17"/>
      <c r="L471" s="10"/>
      <c r="M471" s="10"/>
      <c r="N471" s="10"/>
      <c r="O471" s="10"/>
    </row>
    <row r="472" spans="1:15" s="20" customFormat="1">
      <c r="A472" s="10">
        <v>26875</v>
      </c>
      <c r="B472" s="10">
        <v>6948</v>
      </c>
      <c r="C472" s="10" t="s">
        <v>196</v>
      </c>
      <c r="D472" s="15" t="s">
        <v>199</v>
      </c>
      <c r="E472" s="10" t="s">
        <v>200</v>
      </c>
      <c r="F472" s="10">
        <v>12</v>
      </c>
      <c r="G472" s="10" t="s">
        <v>19</v>
      </c>
      <c r="H472" s="10"/>
      <c r="I472" s="16">
        <f>86.61+89.18</f>
        <v>175.79000000000002</v>
      </c>
      <c r="J472" s="10" t="s">
        <v>16</v>
      </c>
      <c r="K472" s="17"/>
      <c r="L472" s="10"/>
      <c r="M472" s="10"/>
      <c r="N472" s="10"/>
      <c r="O472" s="10"/>
    </row>
    <row r="473" spans="1:15" s="20" customFormat="1">
      <c r="A473" s="10">
        <v>26870</v>
      </c>
      <c r="B473" s="10">
        <v>6948</v>
      </c>
      <c r="C473" s="10" t="s">
        <v>196</v>
      </c>
      <c r="D473" s="15" t="s">
        <v>199</v>
      </c>
      <c r="E473" s="10" t="s">
        <v>200</v>
      </c>
      <c r="F473" s="19">
        <v>2</v>
      </c>
      <c r="G473" s="10" t="s">
        <v>19</v>
      </c>
      <c r="H473" s="10"/>
      <c r="I473" s="16">
        <v>3.94</v>
      </c>
      <c r="J473" s="10" t="s">
        <v>22</v>
      </c>
      <c r="K473" s="17"/>
      <c r="L473" s="10"/>
      <c r="M473" s="10"/>
      <c r="N473" s="10"/>
      <c r="O473" s="10"/>
    </row>
    <row r="474" spans="1:15" s="20" customFormat="1">
      <c r="A474" s="10">
        <v>26870</v>
      </c>
      <c r="B474" s="10">
        <v>6948</v>
      </c>
      <c r="C474" s="10" t="s">
        <v>196</v>
      </c>
      <c r="D474" s="15" t="s">
        <v>199</v>
      </c>
      <c r="E474" s="10" t="s">
        <v>200</v>
      </c>
      <c r="F474" s="19">
        <v>1</v>
      </c>
      <c r="G474" s="10" t="s">
        <v>24</v>
      </c>
      <c r="H474" s="10"/>
      <c r="I474" s="16">
        <v>5.84</v>
      </c>
      <c r="J474" s="10" t="s">
        <v>22</v>
      </c>
      <c r="K474" s="17"/>
      <c r="L474" s="10"/>
      <c r="M474" s="10"/>
      <c r="N474" s="10"/>
      <c r="O474" s="10"/>
    </row>
    <row r="475" spans="1:15" s="20" customFormat="1">
      <c r="A475" s="10">
        <v>26875</v>
      </c>
      <c r="B475" s="10">
        <v>6948</v>
      </c>
      <c r="C475" s="10" t="s">
        <v>196</v>
      </c>
      <c r="D475" s="15" t="s">
        <v>199</v>
      </c>
      <c r="E475" s="10" t="s">
        <v>200</v>
      </c>
      <c r="F475" s="10">
        <v>160</v>
      </c>
      <c r="G475" s="10" t="s">
        <v>19</v>
      </c>
      <c r="H475" s="10"/>
      <c r="I475" s="16">
        <f>169.73+179.08+178.75+107.88+8.82+93.04</f>
        <v>737.3</v>
      </c>
      <c r="J475" s="10" t="s">
        <v>22</v>
      </c>
      <c r="K475" s="17"/>
      <c r="L475" s="10"/>
      <c r="M475" s="10"/>
      <c r="N475" s="10"/>
      <c r="O475" s="10"/>
    </row>
    <row r="476" spans="1:15" s="20" customFormat="1">
      <c r="A476" s="10">
        <v>26875</v>
      </c>
      <c r="B476" s="10">
        <v>6948</v>
      </c>
      <c r="C476" s="10" t="s">
        <v>196</v>
      </c>
      <c r="D476" s="15" t="s">
        <v>199</v>
      </c>
      <c r="E476" s="10" t="s">
        <v>200</v>
      </c>
      <c r="F476" s="10">
        <v>3</v>
      </c>
      <c r="G476" s="10" t="s">
        <v>19</v>
      </c>
      <c r="H476" s="10"/>
      <c r="I476" s="10">
        <v>11.37</v>
      </c>
      <c r="J476" s="10" t="s">
        <v>22</v>
      </c>
      <c r="K476" s="17"/>
      <c r="L476" s="10" t="s">
        <v>50</v>
      </c>
      <c r="M476" s="10"/>
      <c r="N476" s="10"/>
      <c r="O476" s="10"/>
    </row>
    <row r="477" spans="1:15" s="20" customFormat="1">
      <c r="A477" s="10">
        <v>26875</v>
      </c>
      <c r="B477" s="10">
        <v>6948</v>
      </c>
      <c r="C477" s="10" t="s">
        <v>196</v>
      </c>
      <c r="D477" s="15" t="s">
        <v>199</v>
      </c>
      <c r="E477" s="10" t="s">
        <v>200</v>
      </c>
      <c r="F477" s="10">
        <v>5</v>
      </c>
      <c r="G477" s="10" t="s">
        <v>40</v>
      </c>
      <c r="H477" s="10"/>
      <c r="I477" s="16">
        <v>30.63</v>
      </c>
      <c r="J477" s="10" t="s">
        <v>22</v>
      </c>
      <c r="K477" s="17"/>
      <c r="L477" s="10"/>
      <c r="M477" s="10"/>
      <c r="N477" s="10"/>
      <c r="O477" s="10"/>
    </row>
    <row r="478" spans="1:15" s="20" customFormat="1">
      <c r="A478" s="10">
        <v>26875</v>
      </c>
      <c r="B478" s="10">
        <v>6948</v>
      </c>
      <c r="C478" s="10" t="s">
        <v>196</v>
      </c>
      <c r="D478" s="15" t="s">
        <v>199</v>
      </c>
      <c r="E478" s="10" t="s">
        <v>200</v>
      </c>
      <c r="F478" s="10">
        <v>1</v>
      </c>
      <c r="G478" s="10" t="s">
        <v>130</v>
      </c>
      <c r="H478" s="10" t="s">
        <v>38</v>
      </c>
      <c r="I478" s="16">
        <v>8.84</v>
      </c>
      <c r="J478" s="10" t="s">
        <v>28</v>
      </c>
      <c r="K478" s="17" t="s">
        <v>85</v>
      </c>
      <c r="L478" s="10"/>
      <c r="M478" s="10"/>
      <c r="N478" s="10"/>
      <c r="O478" s="10"/>
    </row>
    <row r="479" spans="1:15" s="20" customFormat="1">
      <c r="A479" s="10">
        <v>26870</v>
      </c>
      <c r="B479" s="10">
        <v>6948</v>
      </c>
      <c r="C479" s="10" t="s">
        <v>196</v>
      </c>
      <c r="D479" s="15" t="s">
        <v>199</v>
      </c>
      <c r="E479" s="10" t="s">
        <v>200</v>
      </c>
      <c r="F479" s="19">
        <v>1</v>
      </c>
      <c r="G479" s="10" t="s">
        <v>24</v>
      </c>
      <c r="H479" s="10"/>
      <c r="I479" s="16">
        <v>17.23</v>
      </c>
      <c r="J479" s="10" t="s">
        <v>28</v>
      </c>
      <c r="K479" s="17"/>
      <c r="L479" s="10"/>
      <c r="M479" s="10"/>
      <c r="N479" s="10"/>
      <c r="O479" s="10"/>
    </row>
    <row r="480" spans="1:15" s="20" customFormat="1">
      <c r="A480" s="10">
        <v>26875</v>
      </c>
      <c r="B480" s="10">
        <v>6948</v>
      </c>
      <c r="C480" s="10" t="s">
        <v>196</v>
      </c>
      <c r="D480" s="15" t="s">
        <v>199</v>
      </c>
      <c r="E480" s="10" t="s">
        <v>200</v>
      </c>
      <c r="F480" s="10">
        <v>1</v>
      </c>
      <c r="G480" s="10" t="s">
        <v>45</v>
      </c>
      <c r="H480" s="10"/>
      <c r="I480" s="16">
        <v>1.9</v>
      </c>
      <c r="J480" s="10" t="s">
        <v>28</v>
      </c>
      <c r="K480" s="17"/>
      <c r="L480" s="10"/>
      <c r="M480" s="10"/>
      <c r="N480" s="10"/>
      <c r="O480" s="10"/>
    </row>
    <row r="481" spans="1:15" s="20" customFormat="1">
      <c r="A481" s="10">
        <v>26875</v>
      </c>
      <c r="B481" s="10">
        <v>6948</v>
      </c>
      <c r="C481" s="10" t="s">
        <v>196</v>
      </c>
      <c r="D481" s="15" t="s">
        <v>199</v>
      </c>
      <c r="E481" s="10" t="s">
        <v>200</v>
      </c>
      <c r="F481" s="10">
        <v>1</v>
      </c>
      <c r="G481" s="10" t="s">
        <v>23</v>
      </c>
      <c r="H481" s="10"/>
      <c r="I481" s="10">
        <v>1.04</v>
      </c>
      <c r="J481" s="10" t="s">
        <v>28</v>
      </c>
      <c r="K481" s="17"/>
      <c r="L481" s="10"/>
      <c r="M481" s="10"/>
      <c r="N481" s="10"/>
      <c r="O481" s="10"/>
    </row>
    <row r="482" spans="1:15" s="20" customFormat="1">
      <c r="A482" s="10">
        <v>26870</v>
      </c>
      <c r="B482" s="10">
        <v>6948</v>
      </c>
      <c r="C482" s="10" t="s">
        <v>196</v>
      </c>
      <c r="D482" s="15" t="s">
        <v>199</v>
      </c>
      <c r="E482" s="10" t="s">
        <v>200</v>
      </c>
      <c r="F482" s="19"/>
      <c r="G482" s="10" t="s">
        <v>19</v>
      </c>
      <c r="H482" s="10"/>
      <c r="I482" s="16">
        <v>2.84</v>
      </c>
      <c r="J482" s="10" t="s">
        <v>53</v>
      </c>
      <c r="K482" s="17"/>
      <c r="L482" s="10" t="s">
        <v>220</v>
      </c>
      <c r="M482" s="10"/>
      <c r="N482" s="10"/>
      <c r="O482" s="10"/>
    </row>
    <row r="483" spans="1:15" s="20" customFormat="1">
      <c r="A483" s="10">
        <v>26875</v>
      </c>
      <c r="B483" s="10">
        <v>6948</v>
      </c>
      <c r="C483" s="10" t="s">
        <v>196</v>
      </c>
      <c r="D483" s="15" t="s">
        <v>199</v>
      </c>
      <c r="E483" s="10" t="s">
        <v>200</v>
      </c>
      <c r="F483" s="10">
        <v>1</v>
      </c>
      <c r="G483" s="10" t="s">
        <v>19</v>
      </c>
      <c r="H483" s="10"/>
      <c r="I483" s="10">
        <v>0.95</v>
      </c>
      <c r="J483" s="10" t="s">
        <v>53</v>
      </c>
      <c r="K483" s="17"/>
      <c r="L483" s="10"/>
      <c r="M483" s="10"/>
      <c r="N483" s="10"/>
      <c r="O483" s="10"/>
    </row>
    <row r="484" spans="1:15" s="20" customFormat="1">
      <c r="A484" s="10">
        <v>26875</v>
      </c>
      <c r="B484" s="10">
        <v>6948</v>
      </c>
      <c r="C484" s="10" t="s">
        <v>196</v>
      </c>
      <c r="D484" s="15" t="s">
        <v>199</v>
      </c>
      <c r="E484" s="10" t="s">
        <v>200</v>
      </c>
      <c r="F484" s="10">
        <v>1</v>
      </c>
      <c r="G484" s="10" t="s">
        <v>19</v>
      </c>
      <c r="H484" s="10"/>
      <c r="I484" s="16">
        <v>3.6</v>
      </c>
      <c r="J484" s="10" t="s">
        <v>53</v>
      </c>
      <c r="K484" s="17"/>
      <c r="L484" s="10"/>
      <c r="M484" s="10"/>
      <c r="N484" s="10"/>
      <c r="O484" s="10"/>
    </row>
    <row r="485" spans="1:15">
      <c r="A485">
        <v>27417</v>
      </c>
      <c r="B485">
        <v>6948</v>
      </c>
      <c r="D485" s="3" t="s">
        <v>221</v>
      </c>
      <c r="F485" s="8">
        <v>1</v>
      </c>
      <c r="G485" t="s">
        <v>189</v>
      </c>
      <c r="I485" s="5">
        <v>0.36</v>
      </c>
      <c r="J485" t="s">
        <v>31</v>
      </c>
    </row>
    <row r="486" spans="1:15">
      <c r="A486">
        <v>27417</v>
      </c>
      <c r="B486">
        <v>6948</v>
      </c>
      <c r="D486" s="3" t="s">
        <v>221</v>
      </c>
      <c r="F486" s="8">
        <v>2</v>
      </c>
      <c r="G486" t="s">
        <v>189</v>
      </c>
      <c r="I486" s="5">
        <v>3.88</v>
      </c>
      <c r="J486" t="s">
        <v>99</v>
      </c>
      <c r="L486" t="s">
        <v>222</v>
      </c>
    </row>
    <row r="487" spans="1:15">
      <c r="A487">
        <v>27418</v>
      </c>
      <c r="B487">
        <v>6948</v>
      </c>
      <c r="D487" s="3" t="s">
        <v>221</v>
      </c>
      <c r="F487" s="8">
        <v>1</v>
      </c>
      <c r="G487" t="s">
        <v>169</v>
      </c>
      <c r="I487" s="5">
        <v>38.049999999999997</v>
      </c>
      <c r="J487" t="s">
        <v>16</v>
      </c>
      <c r="L487" t="s">
        <v>170</v>
      </c>
    </row>
    <row r="488" spans="1:15">
      <c r="A488">
        <v>27417</v>
      </c>
      <c r="B488">
        <v>6948</v>
      </c>
      <c r="D488" s="3" t="s">
        <v>221</v>
      </c>
      <c r="F488" s="8">
        <v>3</v>
      </c>
      <c r="G488" t="s">
        <v>40</v>
      </c>
      <c r="I488" s="5">
        <v>9.5399999999999991</v>
      </c>
      <c r="J488" t="s">
        <v>22</v>
      </c>
    </row>
  </sheetData>
  <phoneticPr fontId="1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UW Milwaukee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Leigl</dc:creator>
  <cp:lastModifiedBy>Megan Leigl</cp:lastModifiedBy>
  <cp:lastPrinted>2014-12-08T19:26:50Z</cp:lastPrinted>
  <dcterms:created xsi:type="dcterms:W3CDTF">2014-11-03T15:26:23Z</dcterms:created>
  <dcterms:modified xsi:type="dcterms:W3CDTF">2014-12-08T19:30:28Z</dcterms:modified>
</cp:coreProperties>
</file>